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5480" windowHeight="6990" tabRatio="866" firstSheet="4" activeTab="5"/>
  </bookViews>
  <sheets>
    <sheet name="2013 для прокуратуры" sheetId="1" r:id="rId1"/>
    <sheet name="Единств 2017 (1 пол)" sheetId="2" r:id="rId2"/>
    <sheet name="Единств 2018 (1 пол)" sheetId="3" r:id="rId3"/>
    <sheet name="Лист1" sheetId="4" r:id="rId4"/>
    <sheet name="Единств 2019" sheetId="5" r:id="rId5"/>
    <sheet name="2019" sheetId="6" r:id="rId6"/>
  </sheets>
  <definedNames>
    <definedName name="_xlnm._FilterDatabase" localSheetId="5" hidden="1">'2019'!$A$6:$K$6</definedName>
    <definedName name="_xlnm._FilterDatabase" localSheetId="4" hidden="1">'Единств 2019'!$A$7:$J$85</definedName>
    <definedName name="_xlnm.Print_Area" localSheetId="0">'2013 для прокуратуры'!$A$1:$K$84</definedName>
    <definedName name="_xlnm.Print_Area" localSheetId="5">'2019'!$A$1:$K$127</definedName>
    <definedName name="_xlnm.Print_Area" localSheetId="1">'Единств 2017 (1 пол)'!$A$1:$J$92</definedName>
    <definedName name="_xlnm.Print_Area" localSheetId="2">'Единств 2018 (1 пол)'!$A$1:$J$81</definedName>
    <definedName name="_xlnm.Print_Area" localSheetId="4">'Единств 2019'!$A$1:$J$109</definedName>
  </definedNames>
  <calcPr fullCalcOnLoad="1"/>
</workbook>
</file>

<file path=xl/sharedStrings.xml><?xml version="1.0" encoding="utf-8"?>
<sst xmlns="http://schemas.openxmlformats.org/spreadsheetml/2006/main" count="2201" uniqueCount="1019">
  <si>
    <t>Дата заключения</t>
  </si>
  <si>
    <t>Протокол рассмотрения заявок от 21.01.2011 г.</t>
  </si>
  <si>
    <t>Оказание услуг по изданию газеты «Муниципальный вестник округа № 8» в 2011 году для нужд местной администрации муниципального образования муниципальный округ Васильевский Санкт-Петербурга</t>
  </si>
  <si>
    <t>Оказание услуг по обязательному страхованию гражданской ответственности автотранспортного средства местной администрации муниципального образования муниципальный округ Васильевский Санкт-Петербурга</t>
  </si>
  <si>
    <t>Выполнение работ по комплексному благоустройству внутридворовых территорий по адресам: 11 линия, д. 42; 12 линия, д. 55; 13 линия, д. 68; 15 линия, д. 72, 86, 88; 16 линия, д. 65, 75-77; 18 линия, д. 37; Средний пр., д. 7-9 муниципального образования муниципальный округ Васильевский Санкт-Петербурга</t>
  </si>
  <si>
    <t>Предмет контракта</t>
  </si>
  <si>
    <t>Реестр муниципальных контрактов</t>
  </si>
  <si>
    <t>№
п/п</t>
  </si>
  <si>
    <t>Наименование заказчика</t>
  </si>
  <si>
    <t>Источник финансиро-вания</t>
  </si>
  <si>
    <t>Способ размещения заказа</t>
  </si>
  <si>
    <t>Дата проведения , реквизиты документа, подтверждающего основание заключения контракта</t>
  </si>
  <si>
    <t>Наименование, место нахож-дения (для юридичесикх лиц), (ФИО, место жительства, ИНН -для физических лиц) поставщика</t>
  </si>
  <si>
    <t>Местный бюджет</t>
  </si>
  <si>
    <t>ООО "Эксклюзив. Санкт-Петербург"</t>
  </si>
  <si>
    <t>Фонд поддержки и развития музыки "Петербургский романс"</t>
  </si>
  <si>
    <t>Сумма, 
руб.</t>
  </si>
  <si>
    <t>Запрос котировок</t>
  </si>
  <si>
    <t>Предмет, цена контракта( в рублях), срок его исполнения</t>
  </si>
  <si>
    <t>Местная администрация муниципального образования</t>
  </si>
  <si>
    <t>муниципальный округ Васильевский Санкт-Петербурга</t>
  </si>
  <si>
    <t>196084, Санкт-Петербург, Митрофаньевское шоссе, д. 29</t>
  </si>
  <si>
    <t>Открытый аукцион</t>
  </si>
  <si>
    <t>195273, Санкт-Петербург, Пискарёвский пр., дом 63, литер А</t>
  </si>
  <si>
    <t>Открытый конкурс</t>
  </si>
  <si>
    <t>Местная администрация муниципального образования муниципальный округ Васильевский Санкт-Петербурга</t>
  </si>
  <si>
    <t>190005, Санкт-Петербург, Угловой пер., д. 9</t>
  </si>
  <si>
    <t>Номер реестровой записи</t>
  </si>
  <si>
    <t>Срок исполнения</t>
  </si>
  <si>
    <t>Оказание услуг по техническому надзору за выполнением работ по благоустройству внутридворовых территорий муниципального образования муниципальный округ Васильевский Санкт-Петербурга</t>
  </si>
  <si>
    <t>Выполнение работ по озеленению внутридворовых территорий муниципального образования муниципальный округ Васильевский Санкт-Петербурга</t>
  </si>
  <si>
    <t>Оказание услуг по организации и проведению уличной праздничной программы, посвящённой 66-летию Победы в Великой Отечественной Войне для жителей, проживающих на территории муниципального образования муниципальный округ Васильевский Санкт-Петербурга</t>
  </si>
  <si>
    <t>Единственный поставщик п.20, ч.2, ст.55 94-ФЗ</t>
  </si>
  <si>
    <t>Приобретение билетов в количестве 45 штук на посещение представления в дельфинарии жителями муниципального образования муниципальный округ Васильевский Санкт-Петербурга</t>
  </si>
  <si>
    <t>Оказание услуг по организации и проведению тематической программы «Нет террору!»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</si>
  <si>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интерактивной программы «Традиции и обряды русской семьи»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</si>
  <si>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уличной программы «От поколения к поколению» для жителей муниципального образования муниципальный округ Васильевский Санкт-Петербурга</t>
  </si>
  <si>
    <t>Дата закрытия контракта</t>
  </si>
  <si>
    <t>Оказание услуг по организации и проведению автобусных экскурсий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</si>
  <si>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предоставлению абонементов в плавательный бассейн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</si>
  <si>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предоставлению абонементов на посещение тренажёрного зала жителями, проживающими на территории муниципального образования муниципальный округ Васильевский Санкт-Петербурга</t>
  </si>
  <si>
    <t>Открытый аукцион в электрон. форме</t>
  </si>
  <si>
    <t>Поставка детского игрового оборудования и малых архитектурных форм для нужд местной администрации муниципального образования муниципальный округ Васильевский Санкт-Петербурга</t>
  </si>
  <si>
    <t>0172300009311000018_120358</t>
  </si>
  <si>
    <t>Протокол рассмотрения вторых частей заявок 0172300009311000018-3 от 05.09.2011</t>
  </si>
  <si>
    <t>Выполнение работ по благоустройству внутридворовых территорий по адресам: 1 линия д. 48, 56; 4 линия д. 31, 53-55/Малый пр. д. 8; 5 линия д. 64/Малый пр. д.13, 5 линия д. 68/2в, 68; 6 линия д. 53/Малый пр. д. 15; 11 линия д. 34; 14 линия д. 99 муниципального образования муниципальный округ Васильевский Санкт-Петербурга</t>
  </si>
  <si>
    <t>0172300009311000019_120358</t>
  </si>
  <si>
    <t>Выполнение работ по благоустройству внутридворовых территорий по адресам: 5 линия д 44/Средний пр. д. 25; 5 линия д. 46 муниципального образования муниципальный округ Васильевский Санкт-Петербурга</t>
  </si>
  <si>
    <t>Протокол рассмотрения вторых частей заявок 0172300009311000019-3 от 05.09.2011</t>
  </si>
  <si>
    <t>Протокол рассмотрения вторых частей заявок 0172300009311000013-3 от 06.09.2011</t>
  </si>
  <si>
    <t>Выполнение работ по благоустройству внутридворовых территорий по адресам: 1 линия д. 50, 2 линия д. 51/53, 5 линия д. 56, 7 линия д. 72-74, 8 линия д. 57, 12 линия д. 55, 16 линия д. 47, 16 линия, д. 97, Малый пр. д. 47 муниципального образования муниципальный округ Васильевский Санкт-Петербурга</t>
  </si>
  <si>
    <t>Протокол рассмотрения вторых частей заявок 0172300009311000020-3 от 05.09.2011</t>
  </si>
  <si>
    <t>Выполнение работ по благоустройству внутридворовых территорий по адресам: 6 линия д. 57; 15 линия, д. 42-44, 44-46, 86-88; 16 линия, д. 75-77; Камская ул. д. 4/14 линия д. 97 муниципального образования муниципальный округ Васильевский Санкт-Петербурга</t>
  </si>
  <si>
    <t>Протокол рассмотрения вторых частей заявок 0172300009311000021-3 от 05.09.2011</t>
  </si>
  <si>
    <t>0172300009311000021_120358</t>
  </si>
  <si>
    <t>Оказание услуг по организации и проведению праздничного концерта, посвященного дню пожилого человека для жителей муниципального образования муниципальный округ Васильевский Санкт-Петербурга</t>
  </si>
  <si>
    <t>Оказание услуг по организации и проведению праздничного театрализованного представления, посвященного дню Матери для жителей муниципального образования муниципальный округ Васильевский Санкт-Петербурга</t>
  </si>
  <si>
    <t>Оказание услуг по организации и проведению эстрадного дивертисмента «Новогодний сюрприз» для жителей муниципального образования муниципальный округ Васильевский Санкт-Петербурга</t>
  </si>
  <si>
    <t>Оказание услуг по организации и проведению двух уроков толерантности для жителей, проживающих на территории муниципального образования муниципальный округ Васильевский Санкт-Петербурга</t>
  </si>
  <si>
    <t>Поставка пледов акриловых в количестве 350 штук для нужд местной администрации муниципального образования муниципальный округ Васильевский Санкт-Петербурга</t>
  </si>
  <si>
    <t>Оказание услуг по организации и проведению уличной концертной программы, посвящённой дню Василеостровского района для жителей, проживающих на территории муниципального образования муниципальный округ Васильевский Санкт-Петербурга</t>
  </si>
  <si>
    <t>Приобретение билетов в количестве 54 штуки на посещение театра жителями муниципального образования муниципальный округ Васильевский Санкт-Петербурга</t>
  </si>
  <si>
    <t>0172300009311000026_120358</t>
  </si>
  <si>
    <t>Протокол рассмотрения вторых частей заявок 0172300009311000026-3 от 14.10.2011</t>
  </si>
  <si>
    <t>Протокол рассмотрения вторых частей заявок 0172300009311000027-3 от 14.10.2011</t>
  </si>
  <si>
    <t>0172300009311000027_120358</t>
  </si>
  <si>
    <t>Выполнение работ по благоустройству внутридворовых территорий по адресам: 3 линия, д. 46; 6 линия, д. 41; 6 линия, д. 43; 8 линия, д. 49; 9 линия, д. 58; 12 линия, д. 37; 12 линия, д. 43; 12 линия, д. 53; 14 линия, д. 45/13 линия, д. 42/Средний пр., д. 57; 14 линия, д. 49/51; 15 линия, д.72-74 муниципального образования муниципальный округ Васильевский Санкт-Петербурга</t>
  </si>
  <si>
    <t>Выполнение работ по благоустройству внутридворовых территорий по адресам: 8 линия, д. 57; 14 линия, д. 93; 15 линия, д. 38; 15 линия, д. 66; 16 линия, д. 75; 16 линия, д. 79; 16 линия, д. 97; 17 линия, д. 42; Донская ул., д. 28; Малый пр., д. 15; Средний пр., д. 69 муниципального образования муниципальный округ Васильевский Санкт-Петербурга</t>
  </si>
  <si>
    <t xml:space="preserve"> </t>
  </si>
  <si>
    <t>Оказание услуг по организации и проведению интерактивной программы «Спортивный калейдоскоп»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</si>
  <si>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Дня дружбы народов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</si>
  <si>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вторых частей заявок 0172300009311000029-3 от 14.11.2011</t>
  </si>
  <si>
    <t>Номер изменения</t>
  </si>
  <si>
    <t>Дата последнего изменения записи</t>
  </si>
  <si>
    <t>Заказчик</t>
  </si>
  <si>
    <t>Источник финансирования контрата</t>
  </si>
  <si>
    <t>Номер извещения о проведении торгов</t>
  </si>
  <si>
    <t>Дата проведения аукциона (подведения итогов конкурса или итогов запроса котировок)</t>
  </si>
  <si>
    <t>Реквизиты документа, подтверждающего основание заключения контракта</t>
  </si>
  <si>
    <t>Контракт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</si>
  <si>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</si>
  <si>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</si>
  <si>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</si>
  <si>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</si>
  <si>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</si>
  <si>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</si>
  <si>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</si>
  <si>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</si>
  <si>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</si>
  <si>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ОКДП</t>
  </si>
  <si>
    <t>единица измерения по ОКЕИ</t>
  </si>
  <si>
    <t>цена за единицу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</si>
  <si>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</si>
  <si>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</si>
  <si>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</si>
  <si>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</si>
  <si>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</si>
  <si>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</si>
  <si>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</si>
  <si>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</si>
  <si>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</si>
  <si>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</si>
  <si>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Бюджет муниципального образования муниципальный округ Васильевский Санкт-Петербурга</t>
  </si>
  <si>
    <t>Открытый аукцион в электронной форме</t>
  </si>
  <si>
    <t>Новогодний кондитерский набор в упаковке из жести № 1</t>
  </si>
  <si>
    <t>Штука</t>
  </si>
  <si>
    <t>Новогодний кондитерский набор в упаковке из жести № 2 с мягкой игрушкой в комплекте</t>
  </si>
  <si>
    <t>Общество с ограниченной ответственностью "Деловой дом СПб"</t>
  </si>
  <si>
    <t>Россия, Санкт-Петербург г., Санкт-Петербург г., Введенская ул., 9,</t>
  </si>
  <si>
    <t>7-812-4986616</t>
  </si>
  <si>
    <t>Отказ от поставки Товаров. Дополнительное соглашение № 1 от 01.12.2011 года к Контракту. Поставщик уплачивает неустойку в размере 1% на основании п. 6.2 Контракта.</t>
  </si>
  <si>
    <t>Протокол рассмотрения и оценки котировочных заявок №0172300009311000031-1 от 10.11.2011</t>
  </si>
  <si>
    <t>Индивидуальный предприниматель Спиркова Ольга Валентиновна</t>
  </si>
  <si>
    <t>191002, Санкт-Петербург, ул. Разъезжая, д. 7, кв. 3</t>
  </si>
  <si>
    <t>7-911-9672682 (7-812-7124438)</t>
  </si>
  <si>
    <t>Протокол рассмотрения и оценки котировочных заявок №0172300009311000030-1 от 09.11.2011</t>
  </si>
  <si>
    <t>Протокол рассмотрения заявок №0172300009311000012-2 от 15.09.2011</t>
  </si>
  <si>
    <t>Иное юридическое лицо Санкт-Петербургская общественная организация инвалидов театральной сцены «ПЕТЕРСАРТ»</t>
  </si>
  <si>
    <t>190005, Санкт-Петербург, Угловой пер., д. 9, лит. А</t>
  </si>
  <si>
    <t>7-812-3160875</t>
  </si>
  <si>
    <t>Протокол рассмотрения и оценки котировочных заявок №0172300009311000037-1 от 18.11.2011</t>
  </si>
  <si>
    <t>Общество с ограниченной ответственностью "Бьюти Плэй"</t>
  </si>
  <si>
    <t>191025, Санкт-Петербург, Угловой пер., д. 9</t>
  </si>
  <si>
    <t>7-812-3165621 (7-812-3165621)</t>
  </si>
  <si>
    <t>Протокол рассмотрения и оценки котировочных заявок №0172300009311000036-1 от 17.11.2011</t>
  </si>
  <si>
    <t>Оказание услуг по организации и проведению акции против употребления наркотиков и алкоголя "Нет наркотикам!"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</si>
  <si>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вторых частей заявок 0172300009311000020-3 от 05.09.2011, заключение контракта со вторым номером в связи с расторжением контракта с победителем торгов на основании ч. 8.1. ст. 9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</t>
  </si>
  <si>
    <t>0172300009311000020_120358</t>
  </si>
  <si>
    <t>Общество с ограниченной ответственностью «БСК Групп»</t>
  </si>
  <si>
    <t>197198, Российская Федерация, г. Санкт-Петербург, Блохина ул, 9 офис (квартира) 308а</t>
  </si>
  <si>
    <t>7-812-5790420</t>
  </si>
  <si>
    <t>Протокол рассмотрения вторых частей заявок 0172300009311000021-3 от 05.09.2011, заключение контракта со вторым номером в связи с расторжением контракта с победителем торгов на основании ч. 8.1. ст. 9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</t>
  </si>
  <si>
    <t>Выполнение работ по благоустройству внутридворовых территорий по адресам: Донская ул. д. 19, 16 линия д. 53; Кадетская линия д. 29/Тучков пер. д. 24; Кадетская линия д. 31/Тучков пер. д. 26; Малый пр. д. 7, 49; Средний пр. д. 51-53 муниципального образования муниципальный округ Васильевский Санкт-Петербурга</t>
  </si>
  <si>
    <t>Протокол рассмотрения и оценки котировочных заявок №0172300009311000032-1 от 16.11.2011</t>
  </si>
  <si>
    <t>Чайный набор на 6 персон Luminarc «Feston»</t>
  </si>
  <si>
    <t>Чайный набор на 6 персон Luminarc «УОТЕР КОЛОР»</t>
  </si>
  <si>
    <t>Чайный набор на 6 персон Luminarc «СВИТ ИМПРЕШН»</t>
  </si>
  <si>
    <t>Индивидуальный предприниматель Столбова Ольга Петровна</t>
  </si>
  <si>
    <t>196158, Санкт-Петербург, Дунайский пр., д. 3, корп. 4, кв. 24</t>
  </si>
  <si>
    <t>7-911-9070274</t>
  </si>
  <si>
    <t>Общество с ограниченной ответственностью "ПитерСпортСтрой"</t>
  </si>
  <si>
    <t>Россия, Санкт-Петербург г., Санкт-Петербург, Кузнецовская ул., 21, литер А пом. 7 Н</t>
  </si>
  <si>
    <t>7-812-3711823</t>
  </si>
  <si>
    <t>Протокол рассмотрения 2-х частей заявок от 22.08.2011</t>
  </si>
  <si>
    <t>Закрытое акционерное общество ЗАО "КСИЛ"</t>
  </si>
  <si>
    <t>Россия, Санкт-Петербург г., Санкт-Петербург, Светлановский проспект, 25,</t>
  </si>
  <si>
    <t>7-812-5526209</t>
  </si>
  <si>
    <t>197198, Российская Федерация, г. Санкт-Петербург, Санкт-Петербург, Блохина ул, 9 офис (квартира) 308а</t>
  </si>
  <si>
    <t>Единственный поставщик (исполнитель, подрядчик)</t>
  </si>
  <si>
    <t>п.20, ч.2, ст.55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года.</t>
  </si>
  <si>
    <t>Приобретение билетов в количестве 90 штук на посещение представлений в дельфинарии жителями муниципального образования муниципальный округ Васильевский Санкт-Петербурга</t>
  </si>
  <si>
    <t>Общество с ограниченной ответственностью РОЦ "Дельфин и Я"</t>
  </si>
  <si>
    <t>107014, г. Москва, ул. Гасттело, д. 41</t>
  </si>
  <si>
    <t>8-495-9581260</t>
  </si>
  <si>
    <t>п.20, ч.2, ст.55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</t>
  </si>
  <si>
    <t>Автономная некоммерческая организация «Театральное товарищество «Комик-Трест»</t>
  </si>
  <si>
    <t>199004, Санкт-Петербург, 8-я линия В.О., д. 31 «А»</t>
  </si>
  <si>
    <t>7-812-3281619</t>
  </si>
  <si>
    <t>Протокол рассмотрения и оценки котировочных заявок №0172300009311000009-1 от 27.07.2011</t>
  </si>
  <si>
    <t>Общество с ограниченной ответственностью "Норд"</t>
  </si>
  <si>
    <t>193079, Санкт-Петербург, ул. Новосёлов, д. 29, лит. А, пом. 4Н</t>
  </si>
  <si>
    <t>7-812-9824048</t>
  </si>
  <si>
    <t>Протокол рассмотрения и оценки котировочных заявок №0172300009311000028-1 от 21.10.2011</t>
  </si>
  <si>
    <t>Общество с ограниченной ответственностью "Балтмонтаж-ХХI век"</t>
  </si>
  <si>
    <t>191119, Российская Федерация, г. Санкт-Петербург, Владимирский пр-кт, 9, литер А</t>
  </si>
  <si>
    <t>7-812-3200967 (7-812-5758944)</t>
  </si>
  <si>
    <t>Общество с ограниченной ответственностью ООО 'Эксплуатация'</t>
  </si>
  <si>
    <t>197022, Российская Федерация, г. Санкт-Петербург, Санкт-Петербург, Профессора Попова ул, 37, литер В</t>
  </si>
  <si>
    <t>8-952-3740258 (8-812-3329244)</t>
  </si>
  <si>
    <t>Расторжение по согласию сторон. Дополнительное соглашение № 1 от 28.10.2011 года</t>
  </si>
  <si>
    <t>Расторжение по согласию сторон. Дополнительное соглашение № 1 от 28.10.2011 года.</t>
  </si>
  <si>
    <t>Протокол рассмотрения и оценки котировочных заявок №0172300009311000023-1 от 20.09.2011</t>
  </si>
  <si>
    <t>Общество с ограниченной ответственностью "Юридический проект"</t>
  </si>
  <si>
    <t>191015, Санкт-Петербург, ул. Таврическая, д. 45, к. 95</t>
  </si>
  <si>
    <t>7-952-2200804</t>
  </si>
  <si>
    <t>пункт 20 части 2 статьи 55 Федерального закона "О размещении заказов на поставки товаров, выполнение работ, оказание услуг для государственных и муниципальных нужд" № 94-ФЗ от 21.06.2005 года</t>
  </si>
  <si>
    <t>Протокол рассмотрения заявок №0172300009311000014-2 от 14.09.2011</t>
  </si>
  <si>
    <t>Протокол рассмотрения и оценки котировочных заявок №0172300009311000024-1 от 27.09.2011</t>
  </si>
  <si>
    <t>Общество с ограниченной ответственностью "Невская Текстильная Компания"</t>
  </si>
  <si>
    <t>7-812-4485240</t>
  </si>
  <si>
    <t>Протокол рассмотрения и оценки котировочных заявок №0172300009311000025-1 от 27.09.2011</t>
  </si>
  <si>
    <t>б/н</t>
  </si>
  <si>
    <t>Протокол аукциона от 07.02.2011 года</t>
  </si>
  <si>
    <t>Выполнение работ по комплексному благоустройству внутридворовых территорий по адресам: Средний пр., д. 49, 61, 75; 6 линия, д. 47 муниципального образования муниципальный округ Васильевский Санкт-Петербурга</t>
  </si>
  <si>
    <t>Комплект</t>
  </si>
  <si>
    <t>Общество с ограниченной ответственностью "РТС"</t>
  </si>
  <si>
    <t>197183, Санкт-Петербург, наб. Чёрной речки, д. 4, лит. А</t>
  </si>
  <si>
    <t>7-812-4304324 (7-812-4304324)</t>
  </si>
  <si>
    <t>Протокол рассмотрения заявок №0172300009311000015-2 от 16.09.2011</t>
  </si>
  <si>
    <t>Оказание услуг по организации и проведению новогоднего концерта «Весёлый сочельник» для жителей муниципального образования муниципальный округ Васильевский Санкт-Петербурга</t>
  </si>
  <si>
    <t>Протокол рассмотрения заявок №0172300009311000016-2 от 15.09.2011</t>
  </si>
  <si>
    <t>Протокол рассмотрения и оценки котировочных заявок №0172300009311000011-1 от 16.08.2011</t>
  </si>
  <si>
    <t>Бюджетное учреждение Филиал Федерального государственного учреждения Министерства обороны Российской Федерации "Ценральный спортивный клуб Армии" (СКА, г. Санкт-Петербург)</t>
  </si>
  <si>
    <t>199023, Санкт-Перебург, ул. Инженерная, д. 13</t>
  </si>
  <si>
    <t>7-812-5705383</t>
  </si>
  <si>
    <t>Протокол рассмотрения и оценки котировочных заявок №0172300009311000010-1 от 16.08.2011</t>
  </si>
  <si>
    <t>Протокол аукциона от 03.02.2011 года</t>
  </si>
  <si>
    <t>Выполнение работ по комплексному благоустройству внутридворовых территорий по адресам: 1 линия, д. 56; Кадетская линия, д. 29; 4 линия, д. 53, 61; Малый пр., д. 15, 29, 47; Малый пр., д. 31/10 линия, д. 51; 8 линия, д. 49/Средний пр., д. 35; 9 линия, д. 58/10 линия, д. 47; 10 линия, д. 45 муниципального образования муниципальный округ Васильевский Санкт-Петербурга</t>
  </si>
  <si>
    <t>Общество с ограниченной ответственностью "САР-КОСМОС"</t>
  </si>
  <si>
    <t>192007, Санкт-Петербург, Лиговский пр., д. 228, лит. А, пом. 5Н</t>
  </si>
  <si>
    <t>7-812-2935921 (7-812-2935705)</t>
  </si>
  <si>
    <t>Протокол рассмотрения и оценки котировочных заявок №0172300009311000008-1 от 12.07.2011</t>
  </si>
  <si>
    <t>Протокол аукциона от 09.02.2011 года</t>
  </si>
  <si>
    <t>Выполнение работ по ремонту газонных ограждений на территории муниципального образования муниципальный округ Васильевский Санкт-Петербурга</t>
  </si>
  <si>
    <t>Общество с ограниченной ответственностью "Компания "Барьер"</t>
  </si>
  <si>
    <t>193230, Санкт-Петербург, ул. Крыленко, д. 1, лит. А</t>
  </si>
  <si>
    <t>7-812-6762792 (7-812-6762792)</t>
  </si>
  <si>
    <t>Протокол рассмотрения и оценки котировочных заявок №0172300009311000004-1 от 25.05.2011</t>
  </si>
  <si>
    <t>Изготовление и монтаж светильников светодиодных в количестве 47 штук для нужд местной администрации муниципального образования муниципальный округ Васильевский Санкт-Петербурга</t>
  </si>
  <si>
    <t>Общество с ограниченной ответственностью "Фиолент"</t>
  </si>
  <si>
    <t>194214, Санкт-Петербург, ул. Кольцова, д. 21, лит А, пом 29Н</t>
  </si>
  <si>
    <t>7-964-3697826</t>
  </si>
  <si>
    <t>Протокол аукциона от 04.02.2011 года</t>
  </si>
  <si>
    <t>Общество с ограниченной ответственностью "Деметра"</t>
  </si>
  <si>
    <t>194355, Санкт-Петербург, Выборгское шоссе, д. 23, корп. 2, пом. 14Н</t>
  </si>
  <si>
    <t>7-812-5148874 (7-812-5148874)</t>
  </si>
  <si>
    <t>Протокол рассмотрения и оценки котировочных заявок №0172300009311000006-1 от 10.06.2011</t>
  </si>
  <si>
    <t>Протокол рассмотрения и оценки котировочных заявок №0172300009311000007-1 от 10.06.2011</t>
  </si>
  <si>
    <t>191025, Санкт-Петербург, Невский пр., д. 106</t>
  </si>
  <si>
    <t>Протокол рассмотрения и оценки котировочных заявок №0172300009311000005-1 от 20.05.2011</t>
  </si>
  <si>
    <t>Оказание услуг по организации и проведению уличной программы к международному дню защиты детей для жителей, проживающих на территории муниципального образования муниципальный округ Васильевский Санкт-Петербурга</t>
  </si>
  <si>
    <t>Протокол открытого аукциона от 01.02.2011 года</t>
  </si>
  <si>
    <t>Общество с ограниченной ответственностью "АЛЬБА"</t>
  </si>
  <si>
    <t>198255, Санкт-Петербург, ул. Лёни Голикова, д. 76А, пом. 3Н</t>
  </si>
  <si>
    <t>7-812-9843695 (7-812-9843695)</t>
  </si>
  <si>
    <t>Протокол рассмотрения и оценки котировочных заявок №0172300009311000003-1 от 20.04.2011</t>
  </si>
  <si>
    <t>Протокол рассмотрения и оценки котировочных заявок от 19.01.2011 года</t>
  </si>
  <si>
    <t>Оказание услуг по информационному обслуживанию с использованием справочно-правовой системы "КонсультантПлюс" в 2011 году, установленной в местной администрации муниципального образования муниципальный округ Васильевский Санкт-Петербурга и на поставку дополнительных информационных банков</t>
  </si>
  <si>
    <t>Общество с ограниченной ответственностью М-СТАЙЛ</t>
  </si>
  <si>
    <t>196084, г. Санкт-Петербург, Московский пр., д.91, 400</t>
  </si>
  <si>
    <t>007-812-3251038</t>
  </si>
  <si>
    <t>Общество с ограниченной ответственностью "Эксклюзив. Санкт-Петербург"</t>
  </si>
  <si>
    <t>субъект малого предпринимательства</t>
  </si>
  <si>
    <t>7-905-2045274</t>
  </si>
  <si>
    <t>Протокол рассмотрения заявок от 01.02.2011 года</t>
  </si>
  <si>
    <t>Открытое акционерное общество "КИТ Финанс Страхование"</t>
  </si>
  <si>
    <t>194044, Санкт-Петербург, Финляндский пр., д.4-а</t>
  </si>
  <si>
    <t>7-812-4494758</t>
  </si>
  <si>
    <t>Протокол рассмотрения и оценки заявок №0172300009311000001-1 от 16.02.2011</t>
  </si>
  <si>
    <t>Оказание услуг по организации и проведению праздничного концерта, посвящённого международному женскому дню для жителей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</si>
  <si>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заявок №0172300009311000002-1 от 22.02.2011</t>
  </si>
  <si>
    <t>Науменко Юрий Васильевич</t>
  </si>
  <si>
    <t>197373, Санкт-Петербург, пр. Авиаконструкторов, д. 44, корп.3, кв. 149</t>
  </si>
  <si>
    <t>7-812-3062382</t>
  </si>
  <si>
    <t>860401853670</t>
  </si>
  <si>
    <t>782576335979</t>
  </si>
  <si>
    <t>781403105551</t>
  </si>
  <si>
    <t>0172300009311000048</t>
  </si>
  <si>
    <t>0172300009311000044</t>
  </si>
  <si>
    <t>0172300009311000043</t>
  </si>
  <si>
    <t>0172300009311000029</t>
  </si>
  <si>
    <t>0172300009311000047</t>
  </si>
  <si>
    <t>0172300009311000046</t>
  </si>
  <si>
    <t>0172300009311000042</t>
  </si>
  <si>
    <t>0172300009311000041</t>
  </si>
  <si>
    <t>0172300009311000045</t>
  </si>
  <si>
    <t>0172300009311000025</t>
  </si>
  <si>
    <t>0172300009311000022</t>
  </si>
  <si>
    <t>0172300009311000024</t>
  </si>
  <si>
    <t>0172300009311000023</t>
  </si>
  <si>
    <t>0172300009311000040</t>
  </si>
  <si>
    <t>0172300009311000037</t>
  </si>
  <si>
    <t>0172300009311000019</t>
  </si>
  <si>
    <t>0172300009311000036</t>
  </si>
  <si>
    <t>0172300009311000039</t>
  </si>
  <si>
    <t>0172300009311000038</t>
  </si>
  <si>
    <t>0172300009311000026</t>
  </si>
  <si>
    <t>0172300009311000027</t>
  </si>
  <si>
    <t>0172300009311000032</t>
  </si>
  <si>
    <t>0172300009311000035</t>
  </si>
  <si>
    <t>0172300009311000028</t>
  </si>
  <si>
    <t>0172300009311000033</t>
  </si>
  <si>
    <t>0172300009311000034</t>
  </si>
  <si>
    <t>0172300009311000008</t>
  </si>
  <si>
    <t>0172300009311000031</t>
  </si>
  <si>
    <t>0172300009311000030</t>
  </si>
  <si>
    <t>0172300009311000021</t>
  </si>
  <si>
    <t>0172300009311000020</t>
  </si>
  <si>
    <t>0172300009311000006</t>
  </si>
  <si>
    <t>0172300009311000018</t>
  </si>
  <si>
    <t>0172300009311000010</t>
  </si>
  <si>
    <t>0172300009311000015</t>
  </si>
  <si>
    <t>0172300009311000009</t>
  </si>
  <si>
    <t>0172300009311000016</t>
  </si>
  <si>
    <t>0172300009311000017</t>
  </si>
  <si>
    <t>0172300009311000014</t>
  </si>
  <si>
    <t>0172300009311000005</t>
  </si>
  <si>
    <t>0172300009311000013</t>
  </si>
  <si>
    <t>0172300009311000012</t>
  </si>
  <si>
    <t>0172300009311000002</t>
  </si>
  <si>
    <t>0172300009311000003</t>
  </si>
  <si>
    <t>0172300009311000004</t>
  </si>
  <si>
    <t>0172300009311000007</t>
  </si>
  <si>
    <t>0172300009311000011</t>
  </si>
  <si>
    <t>172300009311000029</t>
  </si>
  <si>
    <t>172300009311000031</t>
  </si>
  <si>
    <t>172300009311000030</t>
  </si>
  <si>
    <t>172300009311000012</t>
  </si>
  <si>
    <t>172300009311000037</t>
  </si>
  <si>
    <t>172300009311000036</t>
  </si>
  <si>
    <t>172300009311000020</t>
  </si>
  <si>
    <t>172300009311000021</t>
  </si>
  <si>
    <t>172300009311000032</t>
  </si>
  <si>
    <t>172300009311000013</t>
  </si>
  <si>
    <t>172300009311000017</t>
  </si>
  <si>
    <t>172300009311000018</t>
  </si>
  <si>
    <t>172300009311000019</t>
  </si>
  <si>
    <t>172300009311000009</t>
  </si>
  <si>
    <t>172300009311000028</t>
  </si>
  <si>
    <t>172300009311000026</t>
  </si>
  <si>
    <t>172300009311000027</t>
  </si>
  <si>
    <t>172300009311000023</t>
  </si>
  <si>
    <t>172300009311000014</t>
  </si>
  <si>
    <t>172300009311000024</t>
  </si>
  <si>
    <t>172300009311000025</t>
  </si>
  <si>
    <t>172300009311000015</t>
  </si>
  <si>
    <t>172300009311000016</t>
  </si>
  <si>
    <t>172300009311000011</t>
  </si>
  <si>
    <t>172300009311000010</t>
  </si>
  <si>
    <t>172300009311000008</t>
  </si>
  <si>
    <t>172300009311000004</t>
  </si>
  <si>
    <t>172300009311000006</t>
  </si>
  <si>
    <t>172300009311000007</t>
  </si>
  <si>
    <t>172300009311000005</t>
  </si>
  <si>
    <t>172300009311000003</t>
  </si>
  <si>
    <t>172300009311000001</t>
  </si>
  <si>
    <t>172300009311000002</t>
  </si>
  <si>
    <t>местной администрации муниципального образования муниципальный округ Васильевский Санкт-Петербурга</t>
  </si>
  <si>
    <t>Ленинградское областное ГБУ культуры "Драматический театр на Васильевском"</t>
  </si>
  <si>
    <t>Индивидуальный предприниматель
Спиркова О.В.</t>
  </si>
  <si>
    <t>Дата заключения и номер контракта</t>
  </si>
  <si>
    <t>Реестр муниципальных контрактов 2013 год</t>
  </si>
  <si>
    <t>Приобретение билетов на посещение театра жителями МО МО Васильевский Санкт-Петербурга</t>
  </si>
  <si>
    <t>Протокол рассмотрения и оценки котировочных заявок № 017230000931300001-П от 24.04.2013 г.</t>
  </si>
  <si>
    <t>Оказание услуг по организации и проведению уличных праздничных мероприятий, посвященных празднованию 68-летия Победы в Великой Отечественной войне и Международного дня защиты детей, юля жителей внутригородского МОМО Васильевский Санкт-Петербурга</t>
  </si>
  <si>
    <t>Местная общественная организация творческих лиц "Кронштадский Флотский культурный центр "Финский залив"</t>
  </si>
  <si>
    <t>03.05.2013
2</t>
  </si>
  <si>
    <t>Местная администрация МО МО Васильевский Санкт-Петербурга</t>
  </si>
  <si>
    <t>Протокол рассмотрения вторых частей заявок №    0172300009313000002-2 от 16.05.2013 г.</t>
  </si>
  <si>
    <t>Оказание услуг по подготовке к выпуску, печатии распространению печатного средства массовой информации-газеты "Муниципальный вестник округа №8" в 2013 году</t>
  </si>
  <si>
    <t>Оказание услуг по осуществлению функций по размещению заказа для муниципальных нужд в 2013 году</t>
  </si>
  <si>
    <t>27.05.2013
3</t>
  </si>
  <si>
    <t>11.04.2013
1</t>
  </si>
  <si>
    <t xml:space="preserve">03.07.2013
4
</t>
  </si>
  <si>
    <t>Протокол рассмотрения и оценки котировочных заявок № 017230000931300003-П от 25.06.2013 г.</t>
  </si>
  <si>
    <t xml:space="preserve">Оказание услуг по  подготовке и проведению праздничного концерта, посвященного дню пожилого человека, для жителей внутригородского муниципального образования муниципальный округ Васильевский Санкт-Петербурга в 2013 году </t>
  </si>
  <si>
    <t>ООО "Правовой советник"</t>
  </si>
  <si>
    <t>Протокол рассмотрения вторых частей заявок №    0172300009313000005-2 от 18.07.2013 г.</t>
  </si>
  <si>
    <t>Поставка одеал в упаковке для нужд местной администрации в 2013 году</t>
  </si>
  <si>
    <t>Выполнение работ по благоустройству территорий, расположенных в границах внутригородского муниципального образования муниципальный округ Васильевский Санкт-Петербурга</t>
  </si>
  <si>
    <t>30.07.2013
5</t>
  </si>
  <si>
    <t>ООО "ДИМЕТРА"</t>
  </si>
  <si>
    <t>15.08.2013
7</t>
  </si>
  <si>
    <t>Протокол рассмотрения и оценки котировочных заявок № 017230000931300008-П от 07.08.2013 г.</t>
  </si>
  <si>
    <t>Оказание услуг по организации и проведению мероприятий "поздравление юбиляров" для жителей внутригородского муниципального образования муниципальный округ Васильевский</t>
  </si>
  <si>
    <t>ООО "Сушка"</t>
  </si>
  <si>
    <t>ООО "ВЕРЕС"</t>
  </si>
  <si>
    <t>15.08.2013
6</t>
  </si>
  <si>
    <t>26.08.2013
8</t>
  </si>
  <si>
    <t>Филиал Федерального автономного учреждения МО РФ ЦСКА  (СКА, г. Санкт-Петербург)</t>
  </si>
  <si>
    <t>Оказание услуг по посещеию занятий в плавательном бассейне для жителей внутригородского муниципального образования муниципальный округ Васильевский</t>
  </si>
  <si>
    <t>Протокол рассмотрения вторых частей заявок №    0172300009313000009-2 от 14.08.2013 г.</t>
  </si>
  <si>
    <t>Протокол рассмотрения вторых частей заявок №    0172300009313000007-2 от 15.08.2013 г.</t>
  </si>
  <si>
    <t>Протокол рассмотрения вторых частей заявок №    0172300009313000006-2 от 30.07.2013 г.</t>
  </si>
  <si>
    <t>Выполнение работ по уходу и сносу зеленых насаждений внутриквартального озеленения, расположенных в границах внутригородского муниципального образования муниципальный  округ Васильевский Санкт-Петербурга, для муниципальных нужд</t>
  </si>
  <si>
    <t>Оказание услуг по организации и проведению концерта, посвящнного Дню матери для жителей внутригородского муниципального образования муниципальный округ Васильевский</t>
  </si>
  <si>
    <t>Открытый  конкурс</t>
  </si>
  <si>
    <t>3693535
3696530
4530765
4540030
454032
4540369</t>
  </si>
  <si>
    <t>ОКДП</t>
  </si>
  <si>
    <t>Оказание услуг по организации
и проведению обучающих тематических мероприятий для несовершеннолетних  жителей внутригородского муниципального образования муниципальный округ Санкт-Петербурга</t>
  </si>
  <si>
    <t>26.08.2013
0172300009313000009-
0097034-01</t>
  </si>
  <si>
    <t>Протокол рассмотрения и оценки котировочных заявок № 0172300009313000012-П от 29.06.2013 г.</t>
  </si>
  <si>
    <t>09.09.2013
9</t>
  </si>
  <si>
    <t>ООО "Селен"</t>
  </si>
  <si>
    <r>
      <t>Протокол рассмотрения вторых частей заявок №    0172300009313000010-2 от 03</t>
    </r>
    <r>
      <rPr>
        <sz val="10"/>
        <color indexed="10"/>
        <rFont val="Times New Roman"/>
        <family val="1"/>
      </rPr>
      <t>.</t>
    </r>
    <r>
      <rPr>
        <sz val="10"/>
        <color indexed="8"/>
        <rFont val="Times New Roman"/>
        <family val="1"/>
      </rPr>
      <t>09.2013 г.</t>
    </r>
  </si>
  <si>
    <t>17.09.2013
10</t>
  </si>
  <si>
    <t>20.09.2013
11</t>
  </si>
  <si>
    <t>Протокол рассмотрения и оценки котировочных заявок № 0172300009313000013-П от 12.09.2013 г.</t>
  </si>
  <si>
    <t>Оказание услуг по организации и проведению 
уличного праздника «День района» для жителей
внутригородского муниципального образования
 муниципальный округ Васильевский Санкт-Петербурга.</t>
  </si>
  <si>
    <t>Выполнение работ по благоустройству внутридворовой
 территории</t>
  </si>
  <si>
    <t>12.09.2013
131-13</t>
  </si>
  <si>
    <t>ООО "МартШоу"</t>
  </si>
  <si>
    <t>07.11.2013
12</t>
  </si>
  <si>
    <t>Протокол рассмотрения заявок №    0172300009313000011-П2 от 25.09.2013 г.</t>
  </si>
  <si>
    <t>ООО "Морстрой"</t>
  </si>
  <si>
    <t>11.10.2013
13</t>
  </si>
  <si>
    <t>Протокол рассмотрения вторых частей заявок №    0172300009313000014-2 от 30.09.2013 г.</t>
  </si>
  <si>
    <t>29.10.2013
14</t>
  </si>
  <si>
    <t>Поставка наборов кондитерских изделий с мягкой игрушкой и значком</t>
  </si>
  <si>
    <t>26.11.2013
15</t>
  </si>
  <si>
    <t>Протокол рассмотрения вторых частей заявок №    0172300009313000016-2 от 12.11.2013 г.</t>
  </si>
  <si>
    <t>ООО, Эвентус"</t>
  </si>
  <si>
    <t>ООО "Росохрана Телеком"</t>
  </si>
  <si>
    <t>Местная администрация внутригородского муниципального образования</t>
  </si>
  <si>
    <t xml:space="preserve">Санкт-Петербурга муниципальный округ Васильевский </t>
  </si>
  <si>
    <t>Местная администрация внутригодского муниципального образования</t>
  </si>
  <si>
    <t>Наименование поставщика</t>
  </si>
  <si>
    <t>КБК</t>
  </si>
  <si>
    <t>Статья, часть, пункт 
44-ФЗ</t>
  </si>
  <si>
    <t>Примечание</t>
  </si>
  <si>
    <t>Поставка цветочной продукции</t>
  </si>
  <si>
    <t>Оказание услуг по оформлению расчета за нефтепродукты</t>
  </si>
  <si>
    <t>V</t>
  </si>
  <si>
    <t>пп.4 ч.1. ст.93
 44-ФЗ</t>
  </si>
  <si>
    <t xml:space="preserve">Апрель </t>
  </si>
  <si>
    <t>ООО "Комус-Петербург"</t>
  </si>
  <si>
    <t>ООО "Тигра-Архив"</t>
  </si>
  <si>
    <t>Май</t>
  </si>
  <si>
    <t>ИП Щукин А.Е.</t>
  </si>
  <si>
    <t>пп.15 ч.1.ст.93 
44-ФЗ</t>
  </si>
  <si>
    <t>ОАО "Мегафон"</t>
  </si>
  <si>
    <t>Отпуск питьевой воды</t>
  </si>
  <si>
    <t>ГУП "Водоканал Санкт-Петербурга"</t>
  </si>
  <si>
    <t>Прием сточных вод и загрязняющих веществ</t>
  </si>
  <si>
    <t>пп.23 ч.1. ст.93 
44-ФЗ</t>
  </si>
  <si>
    <t>пп.8 ч.1. ст.93
 44-ФЗ</t>
  </si>
  <si>
    <t>90801040020000031244</t>
  </si>
  <si>
    <t>ООО "ВЕСТ КОЛЛ ЛТД"</t>
  </si>
  <si>
    <t>ИП Богданов С.А.</t>
  </si>
  <si>
    <t>Комплексное информационно-техническое обслуживание компьютерной техники и оргтехники МА ВМО СПБ МО Васильевский</t>
  </si>
  <si>
    <t>Оказание телематических услуг связи по выделенной линии с предоставление  статического IP-адреса</t>
  </si>
  <si>
    <t>90801040020000031242
908010400200G0850242</t>
  </si>
  <si>
    <t>85800,00
13200,00</t>
  </si>
  <si>
    <t>Предоставление коммунальных услуг</t>
  </si>
  <si>
    <t>ООО "Центр финансовых экспертиз"</t>
  </si>
  <si>
    <t>Оказание услуг по дератизации.</t>
  </si>
  <si>
    <t>АО "Станция профилактической дезинфекции"</t>
  </si>
  <si>
    <t>ООО "Интелектуальные технологии"</t>
  </si>
  <si>
    <t>Январь</t>
  </si>
  <si>
    <t>Приобретение билетов на посещение спектаклей "Драматического театра на Васильевском"</t>
  </si>
  <si>
    <t>Ленобл ГБУК "Драматический театр на Васильевском"</t>
  </si>
  <si>
    <t>Оказание услуг по мойке автомобиля местной администрации МО Васильевский</t>
  </si>
  <si>
    <t>Декабрь</t>
  </si>
  <si>
    <t>ООО "Таймс"</t>
  </si>
  <si>
    <t>ИП Давиденко</t>
  </si>
  <si>
    <t>Услги по содержанию и текущему ремонту общего имущества многоквартирного дома</t>
  </si>
  <si>
    <t>ООО "УК МИР"</t>
  </si>
  <si>
    <t>ООО "Фирма "Лазурная волна"</t>
  </si>
  <si>
    <t>№
контракта</t>
  </si>
  <si>
    <t>Поставка природной питьевой воды "Лазурная волна"</t>
  </si>
  <si>
    <t>50640,00
6000,00</t>
  </si>
  <si>
    <t>Поставка антивирусного программного обеспечения для нужд Местной алминистрации</t>
  </si>
  <si>
    <t>90808017950000560244</t>
  </si>
  <si>
    <t>067/191015/004</t>
  </si>
  <si>
    <t>29</t>
  </si>
  <si>
    <t>Оказание услуг по повышению квалификации сотрудников</t>
  </si>
  <si>
    <t>АНО ДПО ИПКУ"</t>
  </si>
  <si>
    <t>Март</t>
  </si>
  <si>
    <t>SYS1025120765</t>
  </si>
  <si>
    <t>Страхование КАСКО</t>
  </si>
  <si>
    <t>10</t>
  </si>
  <si>
    <t>12</t>
  </si>
  <si>
    <t>13</t>
  </si>
  <si>
    <t>14</t>
  </si>
  <si>
    <t>Апрель</t>
  </si>
  <si>
    <t>Февраль</t>
  </si>
  <si>
    <t>90801040020000031242</t>
  </si>
  <si>
    <t>90807057950000181244</t>
  </si>
  <si>
    <t>Июнь</t>
  </si>
  <si>
    <t>май</t>
  </si>
  <si>
    <t>90808017950000200244</t>
  </si>
  <si>
    <t>Июль</t>
  </si>
  <si>
    <t>СПб ГУ "АТС Смольный"</t>
  </si>
  <si>
    <t>06-632728-НП-ВО
Доп.соглашение
№2</t>
  </si>
  <si>
    <t>Почтовые расходы</t>
  </si>
  <si>
    <t>Заправка картриджей</t>
  </si>
  <si>
    <t xml:space="preserve">Итого </t>
  </si>
  <si>
    <t>ВСЕГО</t>
  </si>
  <si>
    <t>ГУП "Водоканал 
Санкт-Петербурга"</t>
  </si>
  <si>
    <t>Обслуживание сотовых телефонов местной администрации</t>
  </si>
  <si>
    <t>8558237-191 от 20.05.2013</t>
  </si>
  <si>
    <t>СПб ГБУК "Государственная филармония Санкт-Петербурга для детей и юношества"</t>
  </si>
  <si>
    <t>908010400200G0850242</t>
  </si>
  <si>
    <t>Услуги по обработке архивных документов</t>
  </si>
  <si>
    <t>90801130920000072244</t>
  </si>
  <si>
    <t>Оказание комплексных услуг по передаче тревожных сигналов между ТСО, установленными на объекте и АРМ дежурной части подразделений полиции…..</t>
  </si>
  <si>
    <t>2017/1</t>
  </si>
  <si>
    <t>Итого за наличный расчет</t>
  </si>
  <si>
    <t>90801040020000031244
90801040020000031242</t>
  </si>
  <si>
    <t>ООО "Гарант-Сервис"</t>
  </si>
  <si>
    <t>Реестровый номер контракта</t>
  </si>
  <si>
    <t>30000,00
6000,00</t>
  </si>
  <si>
    <t>Оказание услуг по информационнотехнологическому сопровождению системы проограмм "1С:Предприятие"</t>
  </si>
  <si>
    <t>Оказание услуг связи</t>
  </si>
  <si>
    <t>01-5680</t>
  </si>
  <si>
    <t>708</t>
  </si>
  <si>
    <t>709</t>
  </si>
  <si>
    <t>48436/
305575</t>
  </si>
  <si>
    <t>3</t>
  </si>
  <si>
    <t>Оказание услуг по медицинскому освидетельствованию водителя местной администрации</t>
  </si>
  <si>
    <t>СПб ГБУЗ Городская поликлиника №3"</t>
  </si>
  <si>
    <t>150 
руб/осмотр</t>
  </si>
  <si>
    <t>К-762</t>
  </si>
  <si>
    <t>2017/2</t>
  </si>
  <si>
    <t>11336,00
1417,00</t>
  </si>
  <si>
    <t>15</t>
  </si>
  <si>
    <t>1701/1</t>
  </si>
  <si>
    <t>01</t>
  </si>
  <si>
    <t>Поставка пожарного оборудования для муниципальных нужд</t>
  </si>
  <si>
    <t>ООО "Балама"</t>
  </si>
  <si>
    <t>5</t>
  </si>
  <si>
    <t>Поставка музыкального инструмента и аксесуаров к нему</t>
  </si>
  <si>
    <t>ООО "Музыкальные традиции"</t>
  </si>
  <si>
    <t>6</t>
  </si>
  <si>
    <t>Приобретение билетов на посещение спектаклей государственной филармонии</t>
  </si>
  <si>
    <t>Приобретение билетов на посещение Гала-концерта в БКЗ "Октябрьский"</t>
  </si>
  <si>
    <t>03/2017-МА</t>
  </si>
  <si>
    <t>Оказание услуг по сопровождению АРМ с установленным ППО АИСТ ГБД</t>
  </si>
  <si>
    <t>Филиал СПАО "РЕСО-Гарантия</t>
  </si>
  <si>
    <t>4-17/ТК</t>
  </si>
  <si>
    <t>Проверка технического состояния траспортного средства МА</t>
  </si>
  <si>
    <t>ООО "Диагностический центр "АвтоГарант"</t>
  </si>
  <si>
    <t>ИП Сухотерин Е.М.</t>
  </si>
  <si>
    <t>21</t>
  </si>
  <si>
    <t>Поставка канцелярских принадлежностей и картриджей</t>
  </si>
  <si>
    <t>72622,27
8114,00</t>
  </si>
  <si>
    <t>6/17</t>
  </si>
  <si>
    <t>ИП Семенова Е.Ю.</t>
  </si>
  <si>
    <t>Изготовление визиток</t>
  </si>
  <si>
    <t>67</t>
  </si>
  <si>
    <t>ООО "АВРО-БУС"</t>
  </si>
  <si>
    <t>Обслуживание ПТК 1С: Предприятие  (по 31 января 2017)</t>
  </si>
  <si>
    <t>Приобретение билетов на посещение спектаклей Драматическог театра "Приют комедианта"</t>
  </si>
  <si>
    <t>СПб ГБУК "Государственный драматическийтеатр "Приют комедианта"</t>
  </si>
  <si>
    <t>А 3228</t>
  </si>
  <si>
    <t>Услуги по дополнительному профессиональному образованию</t>
  </si>
  <si>
    <t>АНО ДПО "Учебный центр МАЭБ"</t>
  </si>
  <si>
    <t>3117</t>
  </si>
  <si>
    <t>Неисключительные права исползования программы СБИС</t>
  </si>
  <si>
    <t>4</t>
  </si>
  <si>
    <t>Изготовление информационной наклейки "МО Васильевский"</t>
  </si>
  <si>
    <t>ИП Радченко А.Г.</t>
  </si>
  <si>
    <t>Оказаник услуги по оценке условий труда</t>
  </si>
  <si>
    <t>07.04.2017</t>
  </si>
  <si>
    <t>20170410/7</t>
  </si>
  <si>
    <t>ООО "Охрана. Безопасность"</t>
  </si>
  <si>
    <t>1253/17</t>
  </si>
  <si>
    <t>ФГБУК "Государственный академический Мариинский театр"</t>
  </si>
  <si>
    <t>Приобретение билетов на концерт 15 мая  Государственного академического Мариинского театра"</t>
  </si>
  <si>
    <t>2017-3</t>
  </si>
  <si>
    <t>Услуги по шиномонтажу автомобиля МА</t>
  </si>
  <si>
    <t>Услуги по изготовлению поздравительных открыток</t>
  </si>
  <si>
    <t>Техническое обслуживание автомобиля МА</t>
  </si>
  <si>
    <t>067/210417/001</t>
  </si>
  <si>
    <t>Услуги по информационно-технологическогму сопровождению системы "1С:Предприятие"</t>
  </si>
  <si>
    <t>ООО "Рациональные решения"</t>
  </si>
  <si>
    <t>04/МА</t>
  </si>
  <si>
    <t>ЗАО "Балама"</t>
  </si>
  <si>
    <t>Поставка аптечек индивидуальных аптечек КИМГЗ</t>
  </si>
  <si>
    <t>04/2017</t>
  </si>
  <si>
    <t>Поставка воздушных шаров для нужд МА</t>
  </si>
  <si>
    <t>ООО "Винни Пух"</t>
  </si>
  <si>
    <t>22</t>
  </si>
  <si>
    <t>23095,73
10499,80</t>
  </si>
  <si>
    <t>56-107/5</t>
  </si>
  <si>
    <t>СПб ГУП Санкт-Петербургский ИАЦ"</t>
  </si>
  <si>
    <t>Продление срока действия сертификата ЭП 
(кабинет согласований)</t>
  </si>
  <si>
    <t>17/41</t>
  </si>
  <si>
    <t>Приобретение билетов на концерт хора Вааламского монастыря</t>
  </si>
  <si>
    <t>СПБ ГБУК "Петербург-концерт"</t>
  </si>
  <si>
    <t>23</t>
  </si>
  <si>
    <t>Поставка рамок и картриджей</t>
  </si>
  <si>
    <t>3450,00
6594,00</t>
  </si>
  <si>
    <t>8/06-2017</t>
  </si>
  <si>
    <t>Оказание услуг по технадзору</t>
  </si>
  <si>
    <t>ИП Флейшман С.М.</t>
  </si>
  <si>
    <t>Озазание услуг в области ДПО (Александрова Т.Г.)</t>
  </si>
  <si>
    <t>Озазание услуг в области ДПО (Пащенко Е.Н.)</t>
  </si>
  <si>
    <t>06-633079-НП-ВС Доп.соглашение
№2</t>
  </si>
  <si>
    <t>ЕЕЕ0904033182</t>
  </si>
  <si>
    <t>Страхование ОСАГО</t>
  </si>
  <si>
    <t>Услуги по разработке, изготовлению и поставке карманных каклендарей</t>
  </si>
  <si>
    <t>90801047950000102244</t>
  </si>
  <si>
    <t>24</t>
  </si>
  <si>
    <t>Поставка канцелярских принадлежностей для нужд местной администрации</t>
  </si>
  <si>
    <t>Январь-Декабрь</t>
  </si>
  <si>
    <t>Приобретение ирасходных материалов</t>
  </si>
  <si>
    <t>Изготовление ключей</t>
  </si>
  <si>
    <t>Ноториальные услуги</t>
  </si>
  <si>
    <t>Приобретение канцтоваров</t>
  </si>
  <si>
    <t>25</t>
  </si>
  <si>
    <t>Приобретение билетов  на посещение спектаклей в ДК. Выборгский</t>
  </si>
  <si>
    <t>Изготовление и поставка вывески МА</t>
  </si>
  <si>
    <t>Оказание услуги по организации посещения концерта «Романсы Танго Вальсы»</t>
  </si>
  <si>
    <t>НП "Творческое содружество "Маэстро"</t>
  </si>
  <si>
    <t>АО "Один"</t>
  </si>
  <si>
    <t>Филиал ФКП "Росгосцирк" "Большой Санкт-Петербургский госцирк"</t>
  </si>
  <si>
    <t>Реестр муниципальных контрактов 2018 год (единственный источник) по состоянию на  января 2018 года</t>
  </si>
  <si>
    <t>98100503/1</t>
  </si>
  <si>
    <t>01-7531/2</t>
  </si>
  <si>
    <t>Реестр муниципальных контрактов 2017 год (единственный источник) по состоянию на  29 декабря 2017 года</t>
  </si>
  <si>
    <t>48436/305575</t>
  </si>
  <si>
    <t>73-76</t>
  </si>
  <si>
    <t>2,7,37,41</t>
  </si>
  <si>
    <t>Хомяков Д.Е.</t>
  </si>
  <si>
    <t>77-83</t>
  </si>
  <si>
    <t>14.03-28.12</t>
  </si>
  <si>
    <t>Март-Декабрь</t>
  </si>
  <si>
    <t>84-85
86-87</t>
  </si>
  <si>
    <t>29,49
14,25</t>
  </si>
  <si>
    <t>Тарата Е.А.
Хомяков Д.Е.</t>
  </si>
  <si>
    <t>Сентябрь-декабрь
май-август</t>
  </si>
  <si>
    <t>2373,35
1900,00</t>
  </si>
  <si>
    <t>03.03.2017</t>
  </si>
  <si>
    <t>22.12.2017
11.08.2017</t>
  </si>
  <si>
    <t>март</t>
  </si>
  <si>
    <t>89-93</t>
  </si>
  <si>
    <t>02.08.2017</t>
  </si>
  <si>
    <t>3,4,5,17,24</t>
  </si>
  <si>
    <t>Февраль-июль</t>
  </si>
  <si>
    <t>04.03.2017</t>
  </si>
  <si>
    <t>Иванов Д.В.</t>
  </si>
  <si>
    <t>95-109</t>
  </si>
  <si>
    <t>18.01-18.12.
2017</t>
  </si>
  <si>
    <t>1,3,7,11,13,14,15,16,20,24,30,33,41,42,47</t>
  </si>
  <si>
    <t>34</t>
  </si>
  <si>
    <t>7,12,20,41,
47,50</t>
  </si>
  <si>
    <t>90801040020300031244</t>
  </si>
  <si>
    <t>90801040020300031242</t>
  </si>
  <si>
    <t>90801040020300031242
908010400200G0850242</t>
  </si>
  <si>
    <t>ООО "Комус-Петербург</t>
  </si>
  <si>
    <t>7</t>
  </si>
  <si>
    <t>8</t>
  </si>
  <si>
    <t xml:space="preserve">8558237-191 </t>
  </si>
  <si>
    <t>ООО "Несте-Санкт-Петербург</t>
  </si>
  <si>
    <t>Оказание услуг по предрейсовому и послерейсовому медицинскому осмотру водителя местной администрации</t>
  </si>
  <si>
    <t>Поставка офисной мебели для нужд местной администрации</t>
  </si>
  <si>
    <t>90808017952200560244</t>
  </si>
  <si>
    <t>Поставка мониторов для нужд местной администрации</t>
  </si>
  <si>
    <t>90807057951100181244</t>
  </si>
  <si>
    <t>883</t>
  </si>
  <si>
    <t>ООО "Союз консалтинг"</t>
  </si>
  <si>
    <t>Оказание услуг по консультированию и изучению законности финансовых и хозяйственных операций</t>
  </si>
  <si>
    <t>16</t>
  </si>
  <si>
    <t>884</t>
  </si>
  <si>
    <t>17</t>
  </si>
  <si>
    <t>Оказание услуг ДПО (безопасная эксплуатация электроустановок Миронюк)</t>
  </si>
  <si>
    <t>Оказание услуг по переподготовке</t>
  </si>
  <si>
    <t>ФГБОУ ВО РАНХ и ГС</t>
  </si>
  <si>
    <t>Б-477</t>
  </si>
  <si>
    <t>ООО "Фирма "Лазурная"</t>
  </si>
  <si>
    <t>SYS1327358883</t>
  </si>
  <si>
    <t>19</t>
  </si>
  <si>
    <t>Поставка монитора и офисной мебели для нужд местной администрации</t>
  </si>
  <si>
    <t>ИП Тарыничева Н.В.</t>
  </si>
  <si>
    <t>20</t>
  </si>
  <si>
    <t>117/21</t>
  </si>
  <si>
    <t>Оказание услуг по обслуживанию ПТК 1С: Предприятие</t>
  </si>
  <si>
    <t>А12091
7964</t>
  </si>
  <si>
    <t>Оказание услуг по организации посещения концерта, посвященного Дню Победы</t>
  </si>
  <si>
    <t>ЗАО "Телемедиа"</t>
  </si>
  <si>
    <t>90808017951300200244</t>
  </si>
  <si>
    <t>20.03.2018</t>
  </si>
  <si>
    <t>26</t>
  </si>
  <si>
    <t>27</t>
  </si>
  <si>
    <t>Разработка, изготовление и поставка карманных календарей на 2018 год</t>
  </si>
  <si>
    <t>90804017950700102244</t>
  </si>
  <si>
    <t>Оказание услуг по сьтроительноиму контролю</t>
  </si>
  <si>
    <t>03/2018</t>
  </si>
  <si>
    <t>15,02-2018</t>
  </si>
  <si>
    <t>067/120417/001</t>
  </si>
  <si>
    <t>01/2018</t>
  </si>
  <si>
    <t>Оказание услуг по вывозу ТБО</t>
  </si>
  <si>
    <t>АО "Автопарк №1 "Спецтранс"</t>
  </si>
  <si>
    <t>Оказание услуг в сфере разработки</t>
  </si>
  <si>
    <t>02/2018</t>
  </si>
  <si>
    <t>90801040020300031244
90801040020300031242
908010400200G0850244</t>
  </si>
  <si>
    <t>29649,24
27444,00
4415,95</t>
  </si>
  <si>
    <t>Оказание услуг по архивной обработке документов постоянного и долговременного сроков хранения</t>
  </si>
  <si>
    <t>ООО "Гут-Сервис"</t>
  </si>
  <si>
    <t>Замена тормозных колодок и щеток на автомобиль МА</t>
  </si>
  <si>
    <t>30</t>
  </si>
  <si>
    <t>Оказание услуг по шиномонтажзу автомобиля МА</t>
  </si>
  <si>
    <t>ИП Сидоркевич П.В.</t>
  </si>
  <si>
    <t>31</t>
  </si>
  <si>
    <t>Оказание услуг по изготовлению и поставке нагрудных значков</t>
  </si>
  <si>
    <t>ИП Красников</t>
  </si>
  <si>
    <t>32</t>
  </si>
  <si>
    <t>Оказание услуг по организации и проведению торжественно-траурной церемонии возложения венков на Смоленском мемориальном кладбище</t>
  </si>
  <si>
    <t>067/250118/003</t>
  </si>
  <si>
    <t>Оказание услуг по ИТС системы программ 1С:Предприятие</t>
  </si>
  <si>
    <t>33</t>
  </si>
  <si>
    <t>ИП Кузнецова Г.А.</t>
  </si>
  <si>
    <t>Приобретение билетов  на посещение спектакля в ДК. Выборгский</t>
  </si>
  <si>
    <t>Приобретение билетов  на посещение спектакля в ДК "Выборгский"</t>
  </si>
  <si>
    <t>Приобретение билетов на посещение спектакля государственной филармонии</t>
  </si>
  <si>
    <t>Приобретение билетов на посещение спектакля  "Драматического театра на Васильевском"</t>
  </si>
  <si>
    <t>Почтовые услуги (Максимова)</t>
  </si>
  <si>
    <t>Почтовые услуги (Тарата)</t>
  </si>
  <si>
    <t>Заправка картриджей (Хомяков)</t>
  </si>
  <si>
    <t>Стационарный телефон для опеки</t>
  </si>
  <si>
    <t>Приобретение лампочки (Мишин)</t>
  </si>
  <si>
    <t>Приобретение антифриза (Мишин)</t>
  </si>
  <si>
    <t xml:space="preserve">пп.8 ч.1. ст.93
 </t>
  </si>
  <si>
    <t xml:space="preserve">пп.4 ч.1. ст.93
 </t>
  </si>
  <si>
    <t xml:space="preserve">пп.4 ч.1. ст.93
</t>
  </si>
  <si>
    <t xml:space="preserve">пп.23 ч.1. ст.93 </t>
  </si>
  <si>
    <t>пп.4 ч.1. ст.93</t>
  </si>
  <si>
    <t xml:space="preserve">пп.15 ч.1.ст.93 
</t>
  </si>
  <si>
    <t xml:space="preserve">пп.15 ч.1.ст.93 </t>
  </si>
  <si>
    <t>пп.15 ч.1.ст.93</t>
  </si>
  <si>
    <t xml:space="preserve">пп.8 ч.1. ст.93
</t>
  </si>
  <si>
    <t xml:space="preserve">Разработка и изготовление Сборника «Закон о защите прав потребителей» с образцами заявлений </t>
  </si>
  <si>
    <t>9080113795030074242</t>
  </si>
  <si>
    <t>01/2018/2</t>
  </si>
  <si>
    <t>ООО "Фридом"</t>
  </si>
  <si>
    <t>35</t>
  </si>
  <si>
    <t xml:space="preserve">
90801040020300031242
</t>
  </si>
  <si>
    <t>36</t>
  </si>
  <si>
    <t>37</t>
  </si>
  <si>
    <t>Оказание услуги по подготовке и выдаче акта согласованных с общественным объединением инвалидов мер для обеспечения доступа инвалидов и маломобильных групп населения к месту предоставления услуг на объекте Заказчика</t>
  </si>
  <si>
    <t>Межрегиональная общественная организация «Ассоциация ветеранов, инвалидов и пенсионеров</t>
  </si>
  <si>
    <t>Оказание услуги по организации посещения циркового представления на льду</t>
  </si>
  <si>
    <t>Оказание услуг по монтажу и пуско-наладке</t>
  </si>
  <si>
    <t>Контракт переделан на МС</t>
  </si>
  <si>
    <t>38
свободный номер</t>
  </si>
  <si>
    <t>сертификаты</t>
  </si>
  <si>
    <t>бассейн</t>
  </si>
  <si>
    <t>ООО "М-СТАЙЛ"</t>
  </si>
  <si>
    <t xml:space="preserve">Местная администрация внутригородского МО Санкт-Петербурга
МО Васильевский </t>
  </si>
  <si>
    <t>консультант плюс</t>
  </si>
  <si>
    <t>09.01.2019 1</t>
  </si>
  <si>
    <t>09.01.2019 2</t>
  </si>
  <si>
    <t>МК № 1001</t>
  </si>
  <si>
    <t>МК № 1002</t>
  </si>
  <si>
    <t>Услуги по содержанию и ремонту общего имущества многоквартирного дома</t>
  </si>
  <si>
    <t>ООО"Управляющая компания "Мир"</t>
  </si>
  <si>
    <t>Договор № 117</t>
  </si>
  <si>
    <t>Услуги по дератизации</t>
  </si>
  <si>
    <t>АО " Станция профилактической дезинфекции"</t>
  </si>
  <si>
    <t xml:space="preserve">Услуг по предресовому и послерейосвому медицинскому осмотру </t>
  </si>
  <si>
    <t>СПб ГБУЗ "Городская поликлиника № 3"</t>
  </si>
  <si>
    <t>МК № 1.1</t>
  </si>
  <si>
    <t>Электронный аукцион</t>
  </si>
  <si>
    <t>Филиал ФАУ МО РФ ЦСКА</t>
  </si>
  <si>
    <t>3780139632519000002</t>
  </si>
  <si>
    <t>3780139632519000003</t>
  </si>
  <si>
    <t>3780139632519000001</t>
  </si>
  <si>
    <t>ООО "ДИГИФТ"</t>
  </si>
  <si>
    <t>ИП Васильев А.В.</t>
  </si>
  <si>
    <t>МК № 2.1</t>
  </si>
  <si>
    <t>МК № 3.1</t>
  </si>
  <si>
    <t>ООО "ТАЙМС"</t>
  </si>
  <si>
    <t>Поставка листовок ко Дню снятия блокады Ленинграда</t>
  </si>
  <si>
    <t>90804127950800121244</t>
  </si>
  <si>
    <t>ООО  «Издательский дом «МЕДИА-ТОП»</t>
  </si>
  <si>
    <t>праздники</t>
  </si>
  <si>
    <t>3780139632519000004</t>
  </si>
  <si>
    <t>СПб ГУП "АТС Смольного"</t>
  </si>
  <si>
    <t>К №01-8820</t>
  </si>
  <si>
    <t xml:space="preserve">Протокол рассмотрения и оценки заявок 
№ 0172300009318000020-1 от 25.12.2018г
</t>
  </si>
  <si>
    <t xml:space="preserve">Протокол рассмотрения единственной заявки 
№ 0172300009318000019-1 от 25.12.2018г
</t>
  </si>
  <si>
    <t xml:space="preserve">Протокол рассмотрения единственной заявки 
№ 0172300009318000022 -1 от 27.12.2018г
</t>
  </si>
  <si>
    <t xml:space="preserve">Протокол рассмотрения единственной заявки 
№ 0172300009318000021-1 от 29.12.2018г 
</t>
  </si>
  <si>
    <t>Договор №Ю1479639985</t>
  </si>
  <si>
    <t>Страхование имущества</t>
  </si>
  <si>
    <t>Андеррайтер ЦОК филиала СПАО "РЕСО-Гарантия"</t>
  </si>
  <si>
    <t>исполнен</t>
  </si>
  <si>
    <t>МК № 4.1.</t>
  </si>
  <si>
    <t>Изготовление и поставка бланков протоколов об административных правонарушений</t>
  </si>
  <si>
    <t>МК № 5.1.</t>
  </si>
  <si>
    <t>Поставка канцелярских товаров</t>
  </si>
  <si>
    <t>МК №48436/351894</t>
  </si>
  <si>
    <t>Услуги связи</t>
  </si>
  <si>
    <t>АО "ЭР-ТЕЛКОМ ХОЛДИНГ"</t>
  </si>
  <si>
    <t>МК № 6.1/1901/2</t>
  </si>
  <si>
    <t>АРХИВ</t>
  </si>
  <si>
    <t>ООО "Тигра архив"</t>
  </si>
  <si>
    <t>90801137950100072244</t>
  </si>
  <si>
    <t>МК №6.1</t>
  </si>
  <si>
    <t>ООО "Рубикон"</t>
  </si>
  <si>
    <t>обслуживание видео и пожаротушение</t>
  </si>
  <si>
    <t>МК № 7.1</t>
  </si>
  <si>
    <t>Покупка Антивируса</t>
  </si>
  <si>
    <t>февраль</t>
  </si>
  <si>
    <t>МК № 8.1</t>
  </si>
  <si>
    <t>МК № 9.1</t>
  </si>
  <si>
    <t>Информационно-техническое обслуживание компьютерной техники МА</t>
  </si>
  <si>
    <t>Информационно-техническое обслуживание АРМ с установленным ППО АИСТ ГБД</t>
  </si>
  <si>
    <t>МК №11.1</t>
  </si>
  <si>
    <t>вывоз мусора</t>
  </si>
  <si>
    <t>МК №18.1</t>
  </si>
  <si>
    <t>ЛОГБУК «Драматический театр на Васильевском»</t>
  </si>
  <si>
    <t>Посещение театра</t>
  </si>
  <si>
    <t>МК №19.1</t>
  </si>
  <si>
    <t>Санкт-Петербургское
государственное бюджетное учреждение культуры «Академический театр Комедии им.
Н.П. Акимова»</t>
  </si>
  <si>
    <t>МК № 1041</t>
  </si>
  <si>
    <t>п. 23 ч.1 ст.93</t>
  </si>
  <si>
    <t>январь</t>
  </si>
  <si>
    <t>декабрь</t>
  </si>
  <si>
    <t>ИД "Медиа-Топ"</t>
  </si>
  <si>
    <t>14.01.2019 5</t>
  </si>
  <si>
    <t>29.01.2019 6</t>
  </si>
  <si>
    <t>Печатные СМИ</t>
  </si>
  <si>
    <t>Подарочные наборы</t>
  </si>
  <si>
    <t>ИП Абрамов</t>
  </si>
  <si>
    <t>Договор № 02/02</t>
  </si>
  <si>
    <t xml:space="preserve">Услуги по правовому сопровождению </t>
  </si>
  <si>
    <t>апрель</t>
  </si>
  <si>
    <t>90801040020300031242; 908010400200G0850242</t>
  </si>
  <si>
    <t>90801040020300031244; 908010400200G0850244</t>
  </si>
  <si>
    <t xml:space="preserve">                                                                                                                              </t>
  </si>
  <si>
    <t>Договор № 1-19/ТК</t>
  </si>
  <si>
    <t>Услуги по техосмотру автомобиля</t>
  </si>
  <si>
    <t>ООО "Диагностический центр "АВТОГРАНТ"</t>
  </si>
  <si>
    <t>Контракт № МММ5010095421</t>
  </si>
  <si>
    <t>СПАО "РЕСО-Гарантия"</t>
  </si>
  <si>
    <t>Услуги по страхованию автомобиля МА(ОСАГО)</t>
  </si>
  <si>
    <t>Услуги по страхованию автомобиля МА(КАСКО)</t>
  </si>
  <si>
    <t>Контракт страхования № SYS 1489931879</t>
  </si>
  <si>
    <t>МК № 10.1.1</t>
  </si>
  <si>
    <t>пп.15 ч.1. ст.93</t>
  </si>
  <si>
    <t>Протокол подведения итогов ЭА № 0172300009318000024-3 от 18.01.2019</t>
  </si>
  <si>
    <t xml:space="preserve">Протокол рассмотрения единственной заявки 
№ 0172300009318000023-1 от 03.01.2019г 
</t>
  </si>
  <si>
    <t>3780139632519000005</t>
  </si>
  <si>
    <t>3780139632519000009</t>
  </si>
  <si>
    <t>МК № 1042</t>
  </si>
  <si>
    <t>Теплоснабжение</t>
  </si>
  <si>
    <t>ООО "УК"МИР"</t>
  </si>
  <si>
    <t>пп.8 ч.1. ст.93</t>
  </si>
  <si>
    <t>МК № 20.1</t>
  </si>
  <si>
    <t>Мойка автомобиля</t>
  </si>
  <si>
    <t>Протокол подведения итогов ЭА № 0172300009319000005-3 от 22.02.2019</t>
  </si>
  <si>
    <t>Праздники Весны</t>
  </si>
  <si>
    <t xml:space="preserve">апрель </t>
  </si>
  <si>
    <t>ООО Карнавал</t>
  </si>
  <si>
    <t>закрыт</t>
  </si>
  <si>
    <t>МК № 98100609</t>
  </si>
  <si>
    <t>Обеспечение передачи тревожных сигналов</t>
  </si>
  <si>
    <t xml:space="preserve">067/250118/003 </t>
  </si>
  <si>
    <t>ИТС 1С</t>
  </si>
  <si>
    <t>МБФ "Древо жизни"</t>
  </si>
  <si>
    <t>Посещение концерта</t>
  </si>
  <si>
    <t>20.11</t>
  </si>
  <si>
    <t>05.03.2019 7</t>
  </si>
  <si>
    <t>15.01.2019 4</t>
  </si>
  <si>
    <t>09.01.2019 3</t>
  </si>
  <si>
    <t>Санкт-Петербургское государственное бюджетное учреждение культуры «Санкт-Петербургский академический Театр имени Ленсовета»</t>
  </si>
  <si>
    <t>21.1</t>
  </si>
  <si>
    <t>Протокол подведения итогов ЭА № 0172300009319000006-3 от 11.03.2019</t>
  </si>
  <si>
    <t>Экскурсии</t>
  </si>
  <si>
    <t>ООО "Группа компаний"Анталия"</t>
  </si>
  <si>
    <t>МК 22.1</t>
  </si>
  <si>
    <t>Покупка канцеляри для нужд МА</t>
  </si>
  <si>
    <t>ООО "Комус"</t>
  </si>
  <si>
    <t>цирк</t>
  </si>
  <si>
    <t>23.1</t>
  </si>
  <si>
    <t>25.1</t>
  </si>
  <si>
    <t>ИП Тарыничева</t>
  </si>
  <si>
    <t>24.1</t>
  </si>
  <si>
    <t>ИП Кузнецова</t>
  </si>
  <si>
    <t>26.1</t>
  </si>
  <si>
    <t>ООО "Обж СПб"</t>
  </si>
  <si>
    <t>Покупка средств защиты для нужд МА</t>
  </si>
  <si>
    <t>Покупка значков</t>
  </si>
  <si>
    <t>27.1</t>
  </si>
  <si>
    <t>ООО"Магнат Профешнл"</t>
  </si>
  <si>
    <t>28.1</t>
  </si>
  <si>
    <t>29.1</t>
  </si>
  <si>
    <t>Спец транс</t>
  </si>
  <si>
    <t>03.04.2019</t>
  </si>
  <si>
    <t>30.1</t>
  </si>
  <si>
    <t>Услуги шиномонтажа</t>
  </si>
  <si>
    <t>Протокол подведения итогов ЭА № 0172300009319000007-1 от 09.04.2019</t>
  </si>
  <si>
    <t>Полиграфическая продукция</t>
  </si>
  <si>
    <t>22.03.2019 8</t>
  </si>
  <si>
    <t>ФКП  "Росгорцирк"</t>
  </si>
  <si>
    <t>31.1</t>
  </si>
  <si>
    <t>Пункт 4</t>
  </si>
  <si>
    <t>32.1</t>
  </si>
  <si>
    <t>Набор конфет</t>
  </si>
  <si>
    <t>ООО "СОЛИД-МАРКЕТ"</t>
  </si>
  <si>
    <t>018/020419/005</t>
  </si>
  <si>
    <t>11272 2020 год</t>
  </si>
  <si>
    <t>33.1</t>
  </si>
  <si>
    <t>ИП Левин Федор Павлович</t>
  </si>
  <si>
    <t>9 22.04.2019</t>
  </si>
  <si>
    <t>10 13.05.2019</t>
  </si>
  <si>
    <t>Электронный конкурс</t>
  </si>
  <si>
    <t>Протокол подведения итогов ЭК № 0172300009319000008-1 от 26.04.2019</t>
  </si>
  <si>
    <t>Уличные праздники</t>
  </si>
  <si>
    <t>ООО "ОРИОН"</t>
  </si>
  <si>
    <t>34.1</t>
  </si>
  <si>
    <t>Государственное бюджетное учреждение культуры "Академический театр комедии им. Н.П. Акимова"</t>
  </si>
  <si>
    <t>35.1</t>
  </si>
  <si>
    <t>КОМУС</t>
  </si>
  <si>
    <t>11 17.05.2019</t>
  </si>
  <si>
    <t>Протокол подведения итогов ЭА № 0172300009319000010-2 от 06.05.2019</t>
  </si>
  <si>
    <t>Памятные подарки</t>
  </si>
  <si>
    <t>12 20.05.2019</t>
  </si>
  <si>
    <t>Протокол подведения итогов ЭА № 0172300009319000011-1 от 08.05.2019</t>
  </si>
  <si>
    <t>Временное трудоустройство граждан</t>
  </si>
  <si>
    <t>ООО "Ситилайн"</t>
  </si>
  <si>
    <t>13 27.05.2019</t>
  </si>
  <si>
    <t>Протокол подведения итогов ЭА № 0172300009319000012-2 от 14.05.2019</t>
  </si>
  <si>
    <t>Фестиваль Кубик Рубика</t>
  </si>
  <si>
    <t>ООО "Техконтроль"</t>
  </si>
  <si>
    <t>Протокол подведения итогов ЭК № 0172300009319000009 от 20.05.2019</t>
  </si>
  <si>
    <t>Фестиваль Солнечный Петербург и Триколор</t>
  </si>
  <si>
    <t>36.1</t>
  </si>
  <si>
    <t>Театр на Васильевском</t>
  </si>
  <si>
    <t>90801040020300031242; 90801040020300031244</t>
  </si>
  <si>
    <t>досуг</t>
  </si>
  <si>
    <t>праздн</t>
  </si>
  <si>
    <t>Пункт 15</t>
  </si>
  <si>
    <t>Пункт 23</t>
  </si>
  <si>
    <t>Пункт 8</t>
  </si>
  <si>
    <t>Итого:</t>
  </si>
  <si>
    <t>14     31.05.2019</t>
  </si>
  <si>
    <t>908010400200G0850244221</t>
  </si>
  <si>
    <t>Покупка материальных запасов</t>
  </si>
  <si>
    <t>90801040020300031244340</t>
  </si>
  <si>
    <t>01040020300031244</t>
  </si>
  <si>
    <t>Услуги связи (почты)</t>
  </si>
  <si>
    <t>01040020300031242</t>
  </si>
  <si>
    <t>908010409200G0100244221</t>
  </si>
  <si>
    <t>Покупка ОС, USB модем.</t>
  </si>
  <si>
    <t>90801040020300031242310</t>
  </si>
  <si>
    <t>Услуги по обучению переподготовка ГМУ</t>
  </si>
  <si>
    <t>МАСПО</t>
  </si>
  <si>
    <t>9080705</t>
  </si>
  <si>
    <t>Реестр муниципальных контрактов 2019 год (единственный поставщик) по состоянию на  30.06.2019</t>
  </si>
  <si>
    <t>VIPNet</t>
  </si>
  <si>
    <t>Д-19/03168; Д-19/03180</t>
  </si>
  <si>
    <t>опека</t>
  </si>
  <si>
    <t>покупка мат запасов</t>
  </si>
  <si>
    <t>37.1</t>
  </si>
  <si>
    <t>Услуги по техническому обслуживанию автомобиля</t>
  </si>
  <si>
    <t>ИР Богомолов Д.В.</t>
  </si>
  <si>
    <t>38.1</t>
  </si>
  <si>
    <t>Поставка концелярских товаров</t>
  </si>
  <si>
    <t>ООО Комус</t>
  </si>
  <si>
    <t>200 юрист</t>
  </si>
  <si>
    <t>1938</t>
  </si>
  <si>
    <t>Обучение гл бухгалтер</t>
  </si>
  <si>
    <t>Финэк Аудит</t>
  </si>
  <si>
    <t>908 0705 79511 00181 244</t>
  </si>
  <si>
    <t>48/1</t>
  </si>
  <si>
    <t>АО "Удостоверяющий центр"</t>
  </si>
  <si>
    <t>2019.0107</t>
  </si>
  <si>
    <t>15 09.08.2019</t>
  </si>
  <si>
    <t>ООО "Петрополь"</t>
  </si>
  <si>
    <t>Протокол рассмотрения и оценки заявок 
№ 0172300009319000013 от 22.07.2019г</t>
  </si>
  <si>
    <t>Поставка концелярских наборов для первоклассников к Дню знаний</t>
  </si>
  <si>
    <t>16     20.08.2019</t>
  </si>
  <si>
    <t>сентябрь</t>
  </si>
  <si>
    <t>август</t>
  </si>
  <si>
    <t>Проведение обучающих тематических мероприятий</t>
  </si>
  <si>
    <t>Некоммерческий фонд развития культуры "ЭФЕС"</t>
  </si>
  <si>
    <t>3780139632519000029</t>
  </si>
  <si>
    <t>3780139632519000028</t>
  </si>
  <si>
    <t>3780139632519000027</t>
  </si>
  <si>
    <t>3780139632519000025</t>
  </si>
  <si>
    <t>3780139632519000024</t>
  </si>
  <si>
    <t>3780139632519000022</t>
  </si>
  <si>
    <t>3780139632519000021</t>
  </si>
  <si>
    <t>3780139632519000017</t>
  </si>
  <si>
    <t>3780139632519000013</t>
  </si>
  <si>
    <t>39.1</t>
  </si>
  <si>
    <t>июль</t>
  </si>
  <si>
    <t>40.1</t>
  </si>
  <si>
    <t>Сентябрь</t>
  </si>
  <si>
    <t>41.1</t>
  </si>
  <si>
    <t>Сентябрь, октябрь 2019</t>
  </si>
  <si>
    <t>42.1</t>
  </si>
  <si>
    <t>Санкт-Петербургское государственное бюджетное учреждение культуры «Санкт-Петербургский Молодежный театр на Фонтанке»</t>
  </si>
  <si>
    <t>43.1</t>
  </si>
  <si>
    <t>44.1</t>
  </si>
  <si>
    <t>ИП Дроздова Н.В.</t>
  </si>
  <si>
    <t>17     06.09.2019</t>
  </si>
  <si>
    <t>Протокол подведения итогов ЭК № 0172300009319000015 от 09.08.2019</t>
  </si>
  <si>
    <t>Протокол подведения итогов ЭК № 0172300009319000014 от 26.08.2019</t>
  </si>
  <si>
    <t>Организация и проведение праздничных мероприятий (День Знаний, День Матери, Новый год)</t>
  </si>
  <si>
    <t>сентябрь, ноябрь, декабрь</t>
  </si>
  <si>
    <t>ООО "АртПост"</t>
  </si>
  <si>
    <t>3780139632519000034</t>
  </si>
  <si>
    <t>3780139632519000030</t>
  </si>
  <si>
    <t>02/2019 МПН</t>
  </si>
  <si>
    <t>Сплит система</t>
  </si>
  <si>
    <t>НУМЕРАЦИЮ контрактов БЕЗ ВЕДОМА ЛОБАЧЕВОЙ НЕ НАРУШАТЬ!!!!!!!!!</t>
  </si>
  <si>
    <t>45.1</t>
  </si>
  <si>
    <t>Октябрь</t>
  </si>
  <si>
    <t>18     30.09.2019</t>
  </si>
  <si>
    <t>19     30.09.2019</t>
  </si>
  <si>
    <t>Протокол подведения итогов ЭК № 0172300009319000017 от 20.09.2019</t>
  </si>
  <si>
    <t>Поставка информационных стендов и модуля</t>
  </si>
  <si>
    <t>ИП Хрипков С.А.</t>
  </si>
  <si>
    <t>Протокол подведения итогов ЭК № 0172300009319000018 от 20.09.2019</t>
  </si>
  <si>
    <t>Организация досуга людей пожилого возраста и проведение встреч с известными людьми</t>
  </si>
  <si>
    <t>НФРК "Эфес"</t>
  </si>
  <si>
    <t>Реестр муниципальных контрактов 2019 год  по состоянию на 01.10.2019 года</t>
  </si>
  <si>
    <t>3780139632519000038</t>
  </si>
  <si>
    <t>3780139632519000037</t>
  </si>
  <si>
    <t>46.1</t>
  </si>
  <si>
    <t>47.1</t>
  </si>
  <si>
    <t>20     07.10.2019</t>
  </si>
  <si>
    <t>3780139632519000039</t>
  </si>
  <si>
    <t>Профессиональная подготовка, переподготовка, повышение квалификации</t>
  </si>
  <si>
    <t>Протокол подведения итогов ЭК № 0172300009319000016 от 25.09.2019</t>
  </si>
  <si>
    <t>РАНХиГС</t>
  </si>
  <si>
    <t>Услуги по правовому сопровождению</t>
  </si>
  <si>
    <t>ООО "Рубикон-Сервис"</t>
  </si>
  <si>
    <t>46.2</t>
  </si>
  <si>
    <t>21     21.10.2019</t>
  </si>
  <si>
    <t>Протокол подведения итогов ЭК № 0172300009319000019 от 10.10.2019</t>
  </si>
  <si>
    <t>Организация и проведение праздничного концерта «В единстве наша сила».</t>
  </si>
  <si>
    <t>ООО "Орион"</t>
  </si>
  <si>
    <t>ноябрь-декабрь</t>
  </si>
  <si>
    <t>октябрь-декабрь</t>
  </si>
  <si>
    <t>Местная администрация внутригородского МО Санкт-Петербурга</t>
  </si>
  <si>
    <t xml:space="preserve">
№ 0172300009319000020
Протокол рассмотрения з-к Э-ЗК от 15.10.2019
</t>
  </si>
  <si>
    <t>ООО "РВВ"</t>
  </si>
  <si>
    <t>Содействие развитию малого бизнеса    99000,00          декабрь</t>
  </si>
  <si>
    <t>48.1</t>
  </si>
  <si>
    <t>Посещение цирка</t>
  </si>
  <si>
    <t>Ноябрь, декабрь 2019</t>
  </si>
  <si>
    <t>3780139632519000043</t>
  </si>
  <si>
    <t>3780139632519000042</t>
  </si>
  <si>
    <t>557400                                    (по факту 556442,2)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</si>
</sst>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  <numFmt numFmtId="179" formatCode="000000"/>
    <numFmt numFmtId="180" formatCode="#,##0.0"/>
    <numFmt numFmtId="181" formatCode="#,##0.00\ &quot;₽&quot;"/>
    <numFmt numFmtId="182" formatCode="[$-F800]dddd\,\ mmmm\ dd\,\ yyyy"/>
  </numFmts>
  <fonts count="8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Arial Cyr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3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0"/>
      <color indexed="53"/>
      <name val="Times New Roman"/>
      <family val="1"/>
    </font>
    <font>
      <sz val="9"/>
      <color indexed="23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1"/>
      <color rgb="FFE26B0A"/>
      <name val="Times New Roman"/>
      <family val="1"/>
    </font>
    <font>
      <sz val="9"/>
      <color rgb="FF5B5B5B"/>
      <name val="Arial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top" wrapText="1"/>
    </xf>
    <xf numFmtId="17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/>
    </xf>
    <xf numFmtId="14" fontId="2" fillId="0" borderId="13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8" fontId="2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top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wrapText="1"/>
    </xf>
    <xf numFmtId="14" fontId="5" fillId="0" borderId="17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33" borderId="15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/>
    </xf>
    <xf numFmtId="0" fontId="9" fillId="0" borderId="13" xfId="0" applyFont="1" applyFill="1" applyBorder="1" applyAlignment="1">
      <alignment horizontal="left" vertical="center" wrapText="1"/>
    </xf>
    <xf numFmtId="178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/>
    </xf>
    <xf numFmtId="4" fontId="68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21" xfId="0" applyFont="1" applyFill="1" applyBorder="1" applyAlignment="1">
      <alignment horizontal="left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69" fillId="0" borderId="13" xfId="0" applyNumberFormat="1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justify" vertical="center" wrapText="1"/>
    </xf>
    <xf numFmtId="14" fontId="9" fillId="0" borderId="13" xfId="0" applyNumberFormat="1" applyFont="1" applyFill="1" applyBorder="1" applyAlignment="1">
      <alignment horizontal="justify" vertical="center" wrapText="1"/>
    </xf>
    <xf numFmtId="0" fontId="4" fillId="0" borderId="13" xfId="0" applyFont="1" applyBorder="1" applyAlignment="1">
      <alignment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>
      <alignment horizontal="justify" vertical="center"/>
    </xf>
    <xf numFmtId="178" fontId="7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0" fillId="0" borderId="13" xfId="0" applyNumberFormat="1" applyFont="1" applyFill="1" applyBorder="1" applyAlignment="1">
      <alignment horizontal="center" vertical="center"/>
    </xf>
    <xf numFmtId="49" fontId="70" fillId="0" borderId="13" xfId="0" applyNumberFormat="1" applyFont="1" applyBorder="1" applyAlignment="1">
      <alignment horizontal="justify" vertical="center" wrapText="1"/>
    </xf>
    <xf numFmtId="178" fontId="6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9" fillId="0" borderId="13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9" fontId="9" fillId="0" borderId="13" xfId="0" applyNumberFormat="1" applyFont="1" applyFill="1" applyBorder="1" applyAlignment="1">
      <alignment horizontal="justify" vertical="center" wrapText="1"/>
    </xf>
    <xf numFmtId="49" fontId="71" fillId="0" borderId="13" xfId="0" applyNumberFormat="1" applyFont="1" applyBorder="1" applyAlignment="1">
      <alignment horizontal="justify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 applyProtection="1">
      <alignment horizontal="center" vertical="center" wrapText="1"/>
      <protection locked="0"/>
    </xf>
    <xf numFmtId="14" fontId="71" fillId="0" borderId="13" xfId="0" applyNumberFormat="1" applyFont="1" applyFill="1" applyBorder="1" applyAlignment="1">
      <alignment horizontal="center" vertical="center" wrapText="1"/>
    </xf>
    <xf numFmtId="178" fontId="7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1" fillId="0" borderId="13" xfId="0" applyNumberFormat="1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justify" vertical="center" wrapText="1"/>
    </xf>
    <xf numFmtId="49" fontId="69" fillId="0" borderId="13" xfId="0" applyNumberFormat="1" applyFont="1" applyFill="1" applyBorder="1" applyAlignment="1">
      <alignment horizontal="justify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justify" vertical="center"/>
    </xf>
    <xf numFmtId="49" fontId="9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14" fontId="69" fillId="0" borderId="20" xfId="0" applyNumberFormat="1" applyFont="1" applyFill="1" applyBorder="1" applyAlignment="1">
      <alignment horizontal="center" vertical="center" wrapText="1"/>
    </xf>
    <xf numFmtId="14" fontId="70" fillId="0" borderId="20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70" fillId="0" borderId="20" xfId="0" applyNumberFormat="1" applyFont="1" applyFill="1" applyBorder="1" applyAlignment="1">
      <alignment horizontal="center" vertical="center" wrapText="1"/>
    </xf>
    <xf numFmtId="49" fontId="6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178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/>
    </xf>
    <xf numFmtId="0" fontId="70" fillId="0" borderId="13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4" fontId="72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3" fillId="0" borderId="20" xfId="0" applyFont="1" applyFill="1" applyBorder="1" applyAlignment="1">
      <alignment horizontal="center" vertical="center" wrapText="1"/>
    </xf>
    <xf numFmtId="49" fontId="73" fillId="0" borderId="20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justify" vertical="center"/>
    </xf>
    <xf numFmtId="0" fontId="73" fillId="0" borderId="13" xfId="0" applyFont="1" applyFill="1" applyBorder="1" applyAlignment="1">
      <alignment horizontal="center" vertical="center" wrapText="1"/>
    </xf>
    <xf numFmtId="4" fontId="73" fillId="0" borderId="13" xfId="0" applyNumberFormat="1" applyFont="1" applyFill="1" applyBorder="1" applyAlignment="1">
      <alignment horizontal="center" vertical="center"/>
    </xf>
    <xf numFmtId="49" fontId="73" fillId="0" borderId="13" xfId="0" applyNumberFormat="1" applyFont="1" applyBorder="1" applyAlignment="1">
      <alignment horizontal="justify" vertical="center" wrapText="1"/>
    </xf>
    <xf numFmtId="4" fontId="74" fillId="0" borderId="13" xfId="0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/>
    </xf>
    <xf numFmtId="0" fontId="75" fillId="0" borderId="20" xfId="0" applyFont="1" applyFill="1" applyBorder="1" applyAlignment="1">
      <alignment horizontal="justify" vertical="center" wrapText="1"/>
    </xf>
    <xf numFmtId="0" fontId="76" fillId="0" borderId="20" xfId="0" applyFont="1" applyFill="1" applyBorder="1" applyAlignment="1">
      <alignment horizontal="justify" vertical="center" wrapText="1"/>
    </xf>
    <xf numFmtId="0" fontId="77" fillId="0" borderId="20" xfId="0" applyFont="1" applyFill="1" applyBorder="1" applyAlignment="1">
      <alignment horizontal="justify" vertical="center" wrapText="1"/>
    </xf>
    <xf numFmtId="0" fontId="78" fillId="0" borderId="13" xfId="0" applyFont="1" applyFill="1" applyBorder="1" applyAlignment="1">
      <alignment horizontal="left" vertical="center"/>
    </xf>
    <xf numFmtId="0" fontId="71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0" fillId="0" borderId="13" xfId="0" applyFont="1" applyFill="1" applyBorder="1" applyAlignment="1">
      <alignment horizontal="justify" vertical="center"/>
    </xf>
    <xf numFmtId="49" fontId="70" fillId="0" borderId="13" xfId="0" applyNumberFormat="1" applyFont="1" applyFill="1" applyBorder="1" applyAlignment="1">
      <alignment horizontal="left" vertical="center"/>
    </xf>
    <xf numFmtId="14" fontId="70" fillId="0" borderId="13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49" fontId="69" fillId="0" borderId="13" xfId="0" applyNumberFormat="1" applyFont="1" applyFill="1" applyBorder="1" applyAlignment="1">
      <alignment horizontal="left" vertical="center" wrapText="1"/>
    </xf>
    <xf numFmtId="14" fontId="71" fillId="0" borderId="20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0" fontId="69" fillId="0" borderId="13" xfId="0" applyFont="1" applyBorder="1" applyAlignment="1">
      <alignment horizontal="justify" vertical="center" wrapText="1"/>
    </xf>
    <xf numFmtId="49" fontId="70" fillId="0" borderId="21" xfId="0" applyNumberFormat="1" applyFont="1" applyFill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14" fontId="9" fillId="0" borderId="13" xfId="0" applyNumberFormat="1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wrapText="1"/>
    </xf>
    <xf numFmtId="0" fontId="69" fillId="0" borderId="13" xfId="0" applyFont="1" applyBorder="1" applyAlignment="1">
      <alignment horizontal="center"/>
    </xf>
    <xf numFmtId="0" fontId="9" fillId="0" borderId="21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justify" vertical="center" wrapText="1"/>
    </xf>
    <xf numFmtId="0" fontId="70" fillId="0" borderId="20" xfId="0" applyFont="1" applyBorder="1" applyAlignment="1">
      <alignment horizontal="justify" vertical="center"/>
    </xf>
    <xf numFmtId="178" fontId="7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0" fillId="0" borderId="20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justify" vertical="center"/>
    </xf>
    <xf numFmtId="0" fontId="73" fillId="0" borderId="20" xfId="0" applyFont="1" applyFill="1" applyBorder="1" applyAlignment="1">
      <alignment/>
    </xf>
    <xf numFmtId="0" fontId="73" fillId="0" borderId="20" xfId="0" applyFont="1" applyFill="1" applyBorder="1" applyAlignment="1">
      <alignment vertical="center"/>
    </xf>
    <xf numFmtId="0" fontId="73" fillId="0" borderId="13" xfId="0" applyFont="1" applyFill="1" applyBorder="1" applyAlignment="1">
      <alignment/>
    </xf>
    <xf numFmtId="0" fontId="73" fillId="0" borderId="13" xfId="0" applyFont="1" applyFill="1" applyBorder="1" applyAlignment="1">
      <alignment vertical="center"/>
    </xf>
    <xf numFmtId="4" fontId="73" fillId="0" borderId="13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14" fontId="79" fillId="0" borderId="13" xfId="0" applyNumberFormat="1" applyFont="1" applyBorder="1" applyAlignment="1">
      <alignment horizontal="center" vertical="center"/>
    </xf>
    <xf numFmtId="49" fontId="79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73" fillId="0" borderId="20" xfId="0" applyFont="1" applyFill="1" applyBorder="1" applyAlignment="1">
      <alignment horizontal="center" vertical="center"/>
    </xf>
    <xf numFmtId="14" fontId="73" fillId="0" borderId="20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center" vertical="center"/>
    </xf>
    <xf numFmtId="2" fontId="73" fillId="0" borderId="20" xfId="0" applyNumberFormat="1" applyFont="1" applyFill="1" applyBorder="1" applyAlignment="1">
      <alignment horizontal="center" vertical="center" wrapText="1"/>
    </xf>
    <xf numFmtId="4" fontId="73" fillId="0" borderId="13" xfId="0" applyNumberFormat="1" applyFont="1" applyFill="1" applyBorder="1" applyAlignment="1">
      <alignment vertical="center" wrapText="1"/>
    </xf>
    <xf numFmtId="49" fontId="73" fillId="0" borderId="20" xfId="0" applyNumberFormat="1" applyFont="1" applyFill="1" applyBorder="1" applyAlignment="1">
      <alignment horizontal="justify" vertical="center"/>
    </xf>
    <xf numFmtId="0" fontId="70" fillId="0" borderId="20" xfId="0" applyFont="1" applyFill="1" applyBorder="1" applyAlignment="1">
      <alignment horizontal="justify" vertical="center"/>
    </xf>
    <xf numFmtId="49" fontId="70" fillId="0" borderId="20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49" fontId="70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73" fillId="0" borderId="13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wrapText="1"/>
    </xf>
    <xf numFmtId="0" fontId="80" fillId="0" borderId="20" xfId="0" applyFont="1" applyBorder="1" applyAlignment="1">
      <alignment horizontal="justify" vertical="center"/>
    </xf>
    <xf numFmtId="14" fontId="80" fillId="0" borderId="20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178" fontId="8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0" fillId="0" borderId="13" xfId="0" applyNumberFormat="1" applyFont="1" applyFill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 wrapText="1"/>
    </xf>
    <xf numFmtId="49" fontId="69" fillId="0" borderId="20" xfId="0" applyNumberFormat="1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49" fontId="9" fillId="33" borderId="13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4" fontId="9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178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justify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4" fontId="9" fillId="33" borderId="16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justify" vertical="center" wrapText="1"/>
    </xf>
    <xf numFmtId="49" fontId="9" fillId="33" borderId="20" xfId="0" applyNumberFormat="1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justify" vertical="center"/>
    </xf>
    <xf numFmtId="178" fontId="7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0" fillId="33" borderId="13" xfId="0" applyNumberFormat="1" applyFont="1" applyFill="1" applyBorder="1" applyAlignment="1">
      <alignment horizontal="left" vertical="center" wrapText="1"/>
    </xf>
    <xf numFmtId="14" fontId="9" fillId="33" borderId="13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vertical="center" wrapText="1"/>
    </xf>
    <xf numFmtId="178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20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4" fontId="9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justify" vertical="center" wrapText="1"/>
    </xf>
    <xf numFmtId="49" fontId="9" fillId="33" borderId="20" xfId="0" applyNumberFormat="1" applyFont="1" applyFill="1" applyBorder="1" applyAlignment="1">
      <alignment horizontal="left" vertical="center"/>
    </xf>
    <xf numFmtId="4" fontId="73" fillId="33" borderId="20" xfId="0" applyNumberFormat="1" applyFont="1" applyFill="1" applyBorder="1" applyAlignment="1">
      <alignment horizontal="center" vertical="center"/>
    </xf>
    <xf numFmtId="14" fontId="9" fillId="33" borderId="13" xfId="0" applyNumberFormat="1" applyFont="1" applyFill="1" applyBorder="1" applyAlignment="1">
      <alignment horizontal="justify" vertical="center" wrapText="1"/>
    </xf>
    <xf numFmtId="4" fontId="73" fillId="33" borderId="13" xfId="0" applyNumberFormat="1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49" fontId="73" fillId="33" borderId="13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justify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justify" vertical="center" wrapText="1"/>
    </xf>
    <xf numFmtId="178" fontId="4" fillId="33" borderId="13" xfId="0" applyNumberFormat="1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/>
    </xf>
    <xf numFmtId="0" fontId="2" fillId="33" borderId="13" xfId="0" applyFont="1" applyFill="1" applyBorder="1" applyAlignment="1">
      <alignment horizontal="justify" vertical="center" wrapText="1"/>
    </xf>
    <xf numFmtId="14" fontId="2" fillId="33" borderId="20" xfId="0" applyNumberFormat="1" applyFont="1" applyFill="1" applyBorder="1" applyAlignment="1">
      <alignment horizontal="justify" vertical="center" wrapText="1"/>
    </xf>
    <xf numFmtId="2" fontId="4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justify" vertical="center" wrapText="1"/>
    </xf>
    <xf numFmtId="14" fontId="5" fillId="33" borderId="17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justify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14" fontId="2" fillId="33" borderId="21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justify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178" fontId="2" fillId="33" borderId="13" xfId="0" applyNumberFormat="1" applyFont="1" applyFill="1" applyBorder="1" applyAlignment="1">
      <alignment horizontal="justify" vertical="center" wrapText="1"/>
    </xf>
    <xf numFmtId="4" fontId="2" fillId="33" borderId="13" xfId="0" applyNumberFormat="1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/>
    </xf>
    <xf numFmtId="178" fontId="2" fillId="33" borderId="16" xfId="0" applyNumberFormat="1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14" fontId="2" fillId="33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4" fontId="6" fillId="33" borderId="1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4" fillId="33" borderId="13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49" fontId="12" fillId="34" borderId="20" xfId="42" applyNumberFormat="1" applyFont="1" applyFill="1" applyBorder="1" applyAlignment="1">
      <alignment horizontal="center" vertical="center" wrapText="1"/>
    </xf>
    <xf numFmtId="14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4" fontId="4" fillId="33" borderId="13" xfId="0" applyNumberFormat="1" applyFont="1" applyFill="1" applyBorder="1" applyAlignment="1">
      <alignment horizontal="justify" vertical="center" wrapText="1"/>
    </xf>
    <xf numFmtId="0" fontId="81" fillId="0" borderId="0" xfId="0" applyFont="1" applyAlignment="1">
      <alignment/>
    </xf>
    <xf numFmtId="178" fontId="8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3" fillId="34" borderId="0" xfId="0" applyFont="1" applyFill="1" applyAlignment="1">
      <alignment/>
    </xf>
    <xf numFmtId="4" fontId="4" fillId="33" borderId="2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4" fontId="4" fillId="33" borderId="2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4" fontId="2" fillId="33" borderId="2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vertical="center" wrapText="1"/>
    </xf>
    <xf numFmtId="14" fontId="2" fillId="0" borderId="29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4" fontId="2" fillId="33" borderId="19" xfId="0" applyNumberFormat="1" applyFont="1" applyFill="1" applyBorder="1" applyAlignment="1">
      <alignment wrapText="1"/>
    </xf>
    <xf numFmtId="14" fontId="2" fillId="33" borderId="29" xfId="0" applyNumberFormat="1" applyFont="1" applyFill="1" applyBorder="1" applyAlignment="1">
      <alignment wrapText="1"/>
    </xf>
    <xf numFmtId="14" fontId="2" fillId="33" borderId="18" xfId="0" applyNumberFormat="1" applyFont="1" applyFill="1" applyBorder="1" applyAlignment="1">
      <alignment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2" fillId="33" borderId="27" xfId="0" applyNumberFormat="1" applyFont="1" applyFill="1" applyBorder="1" applyAlignment="1">
      <alignment wrapText="1"/>
    </xf>
    <xf numFmtId="14" fontId="2" fillId="33" borderId="39" xfId="0" applyNumberFormat="1" applyFont="1" applyFill="1" applyBorder="1" applyAlignment="1">
      <alignment wrapText="1"/>
    </xf>
    <xf numFmtId="14" fontId="2" fillId="33" borderId="21" xfId="0" applyNumberFormat="1" applyFont="1" applyFill="1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40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4" fontId="2" fillId="0" borderId="4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vertical="center" wrapText="1"/>
    </xf>
    <xf numFmtId="14" fontId="2" fillId="33" borderId="33" xfId="0" applyNumberFormat="1" applyFont="1" applyFill="1" applyBorder="1" applyAlignment="1">
      <alignment vertical="center" wrapText="1"/>
    </xf>
    <xf numFmtId="14" fontId="2" fillId="33" borderId="2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4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" fontId="0" fillId="0" borderId="1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33" xfId="0" applyNumberFormat="1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4" fontId="2" fillId="33" borderId="33" xfId="0" applyNumberFormat="1" applyFont="1" applyFill="1" applyBorder="1" applyAlignment="1">
      <alignment horizontal="center" vertical="center" wrapText="1"/>
    </xf>
    <xf numFmtId="14" fontId="2" fillId="33" borderId="20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33" xfId="0" applyNumberFormat="1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11" fillId="33" borderId="33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14" fontId="2" fillId="33" borderId="35" xfId="0" applyNumberFormat="1" applyFont="1" applyFill="1" applyBorder="1" applyAlignment="1">
      <alignment horizontal="center" vertical="center" wrapText="1"/>
    </xf>
    <xf numFmtId="14" fontId="2" fillId="33" borderId="31" xfId="0" applyNumberFormat="1" applyFont="1" applyFill="1" applyBorder="1" applyAlignment="1">
      <alignment horizontal="center" vertical="center" wrapText="1"/>
    </xf>
    <xf numFmtId="14" fontId="2" fillId="33" borderId="5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justify" vertical="center"/>
    </xf>
    <xf numFmtId="0" fontId="2" fillId="33" borderId="33" xfId="0" applyFont="1" applyFill="1" applyBorder="1" applyAlignment="1">
      <alignment horizontal="justify" vertical="center"/>
    </xf>
    <xf numFmtId="0" fontId="2" fillId="33" borderId="20" xfId="0" applyFont="1" applyFill="1" applyBorder="1" applyAlignment="1">
      <alignment horizontal="justify" vertical="center"/>
    </xf>
    <xf numFmtId="14" fontId="2" fillId="33" borderId="40" xfId="0" applyNumberFormat="1" applyFont="1" applyFill="1" applyBorder="1" applyAlignment="1">
      <alignment horizontal="center" vertical="center"/>
    </xf>
    <xf numFmtId="14" fontId="2" fillId="33" borderId="31" xfId="0" applyNumberFormat="1" applyFont="1" applyFill="1" applyBorder="1" applyAlignment="1">
      <alignment horizontal="center" vertical="center"/>
    </xf>
    <xf numFmtId="14" fontId="2" fillId="33" borderId="36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33" xfId="0" applyNumberFormat="1" applyFont="1" applyFill="1" applyBorder="1" applyAlignment="1" applyProtection="1">
      <alignment horizontal="center" vertical="center"/>
      <protection locked="0"/>
    </xf>
    <xf numFmtId="14" fontId="4" fillId="33" borderId="33" xfId="0" applyNumberFormat="1" applyFont="1" applyFill="1" applyBorder="1" applyAlignment="1" applyProtection="1">
      <alignment horizontal="center" vertical="center"/>
      <protection locked="0"/>
    </xf>
    <xf numFmtId="14" fontId="4" fillId="33" borderId="13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4" fontId="2" fillId="33" borderId="18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4" fontId="2" fillId="33" borderId="4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&#1054;&#1056;&#1043;&#1040;&#1053;&#1048;&#1047;&#1040;&#1062;&#1048;&#1054;&#1053;&#1053;&#1067;&#1049;%20&#1054;&#1058;&#1044;&#1045;&#1051;/&#1050;&#1086;&#1085;&#1090;&#1088;&#1072;&#1082;&#1090;%20&#1090;&#1077;&#1072;&#1090;&#1088;%20&#1085;&#1072;%20&#1042;&#1072;&#1089;&#1080;&#1083;&#1100;&#1077;&#1074;&#1089;&#1082;&#1086;&#1084;%20&#1052;&#1050;%20&#8470;%2018.1.pdf" TargetMode="External" /><Relationship Id="rId2" Type="http://schemas.openxmlformats.org/officeDocument/2006/relationships/hyperlink" Target="../../&#1054;&#1056;&#1043;&#1040;&#1053;&#1048;&#1047;&#1040;&#1062;&#1048;&#1054;&#1053;&#1053;&#1067;&#1049;%20&#1054;&#1058;&#1044;&#1045;&#1051;/&#1050;&#1086;&#1085;&#1090;&#1088;&#1072;&#1082;&#1090;%20&#1090;&#1077;&#1072;&#1090;&#1088;%20&#1040;&#1082;&#1080;&#1084;&#1086;&#1074;&#1072;%20&#1052;&#1050;%20&#8470;19.1.pd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view="pageBreakPreview" zoomScaleNormal="70" zoomScaleSheetLayoutView="100" zoomScalePageLayoutView="30" workbookViewId="0" topLeftCell="D70">
      <selection activeCell="F102" sqref="F102"/>
    </sheetView>
  </sheetViews>
  <sheetFormatPr defaultColWidth="9.00390625" defaultRowHeight="12.75"/>
  <cols>
    <col min="1" max="1" width="5.875" style="2" customWidth="1"/>
    <col min="2" max="2" width="10.625" style="11" customWidth="1"/>
    <col min="3" max="3" width="22.00390625" style="2" customWidth="1"/>
    <col min="4" max="4" width="10.00390625" style="2" customWidth="1"/>
    <col min="5" max="5" width="12.75390625" style="2" customWidth="1"/>
    <col min="6" max="6" width="21.00390625" style="2" customWidth="1"/>
    <col min="7" max="7" width="45.75390625" style="2" customWidth="1"/>
    <col min="8" max="8" width="23.25390625" style="2" customWidth="1"/>
    <col min="9" max="9" width="10.00390625" style="2" customWidth="1"/>
    <col min="10" max="10" width="18.25390625" style="2" customWidth="1"/>
    <col min="11" max="11" width="11.75390625" style="1" customWidth="1"/>
    <col min="12" max="16384" width="9.125" style="1" customWidth="1"/>
  </cols>
  <sheetData>
    <row r="1" spans="1:6" ht="12.75">
      <c r="A1" s="376" t="s">
        <v>19</v>
      </c>
      <c r="B1" s="376"/>
      <c r="C1" s="376"/>
      <c r="D1" s="376"/>
      <c r="E1" s="376"/>
      <c r="F1" s="376"/>
    </row>
    <row r="2" spans="1:6" ht="12.75">
      <c r="A2" s="376" t="s">
        <v>20</v>
      </c>
      <c r="B2" s="376"/>
      <c r="C2" s="376"/>
      <c r="D2" s="376"/>
      <c r="E2" s="376"/>
      <c r="F2" s="376"/>
    </row>
    <row r="3" spans="1:10" ht="19.5">
      <c r="A3" s="377" t="s">
        <v>331</v>
      </c>
      <c r="B3" s="377"/>
      <c r="C3" s="377"/>
      <c r="D3" s="377"/>
      <c r="E3" s="377"/>
      <c r="F3" s="377"/>
      <c r="G3" s="377"/>
      <c r="H3" s="377"/>
      <c r="I3" s="377"/>
      <c r="J3" s="377"/>
    </row>
    <row r="5" spans="1:11" s="7" customFormat="1" ht="75" customHeight="1">
      <c r="A5" s="4" t="s">
        <v>7</v>
      </c>
      <c r="B5" s="8" t="s">
        <v>330</v>
      </c>
      <c r="C5" s="6" t="s">
        <v>8</v>
      </c>
      <c r="D5" s="6" t="s">
        <v>9</v>
      </c>
      <c r="E5" s="6" t="s">
        <v>10</v>
      </c>
      <c r="F5" s="4" t="s">
        <v>11</v>
      </c>
      <c r="G5" s="6" t="s">
        <v>18</v>
      </c>
      <c r="H5" s="6" t="s">
        <v>12</v>
      </c>
      <c r="I5" s="40" t="s">
        <v>37</v>
      </c>
      <c r="J5" s="14" t="s">
        <v>16</v>
      </c>
      <c r="K5" s="44" t="s">
        <v>368</v>
      </c>
    </row>
    <row r="6" spans="1:11" ht="53.25" customHeight="1">
      <c r="A6" s="378">
        <v>1</v>
      </c>
      <c r="B6" s="379" t="s">
        <v>342</v>
      </c>
      <c r="C6" s="381" t="s">
        <v>337</v>
      </c>
      <c r="D6" s="383" t="s">
        <v>13</v>
      </c>
      <c r="E6" s="385" t="s">
        <v>32</v>
      </c>
      <c r="F6" s="386"/>
      <c r="G6" s="4" t="s">
        <v>332</v>
      </c>
      <c r="H6" s="387" t="s">
        <v>328</v>
      </c>
      <c r="I6" s="390">
        <v>41381</v>
      </c>
      <c r="J6" s="393">
        <v>45450</v>
      </c>
      <c r="K6" s="394">
        <v>9214103</v>
      </c>
    </row>
    <row r="7" spans="1:11" ht="12.75">
      <c r="A7" s="378"/>
      <c r="B7" s="380"/>
      <c r="C7" s="382"/>
      <c r="D7" s="384"/>
      <c r="E7" s="386"/>
      <c r="F7" s="386"/>
      <c r="G7" s="10">
        <v>45450</v>
      </c>
      <c r="H7" s="388"/>
      <c r="I7" s="391"/>
      <c r="J7" s="393"/>
      <c r="K7" s="395"/>
    </row>
    <row r="8" spans="1:11" ht="12.75">
      <c r="A8" s="378"/>
      <c r="B8" s="380"/>
      <c r="C8" s="382"/>
      <c r="D8" s="384"/>
      <c r="E8" s="383"/>
      <c r="F8" s="386"/>
      <c r="G8" s="5" t="s">
        <v>28</v>
      </c>
      <c r="H8" s="388"/>
      <c r="I8" s="391"/>
      <c r="J8" s="393"/>
      <c r="K8" s="395"/>
    </row>
    <row r="9" spans="1:11" ht="12.75" customHeight="1">
      <c r="A9" s="378"/>
      <c r="B9" s="380"/>
      <c r="C9" s="382"/>
      <c r="D9" s="384"/>
      <c r="E9" s="385"/>
      <c r="F9" s="386"/>
      <c r="G9" s="28">
        <v>41365</v>
      </c>
      <c r="H9" s="389"/>
      <c r="I9" s="392"/>
      <c r="J9" s="393"/>
      <c r="K9" s="396"/>
    </row>
    <row r="10" spans="1:11" ht="78" customHeight="1">
      <c r="A10" s="378">
        <v>2</v>
      </c>
      <c r="B10" s="397" t="s">
        <v>336</v>
      </c>
      <c r="C10" s="381" t="s">
        <v>337</v>
      </c>
      <c r="D10" s="383" t="s">
        <v>13</v>
      </c>
      <c r="E10" s="399" t="s">
        <v>17</v>
      </c>
      <c r="F10" s="386" t="s">
        <v>333</v>
      </c>
      <c r="G10" s="4" t="s">
        <v>334</v>
      </c>
      <c r="H10" s="387" t="s">
        <v>335</v>
      </c>
      <c r="I10" s="390">
        <v>41429</v>
      </c>
      <c r="J10" s="393">
        <v>492000</v>
      </c>
      <c r="K10" s="394">
        <v>9249615</v>
      </c>
    </row>
    <row r="11" spans="1:11" ht="12.75">
      <c r="A11" s="378"/>
      <c r="B11" s="398"/>
      <c r="C11" s="382"/>
      <c r="D11" s="384"/>
      <c r="E11" s="399"/>
      <c r="F11" s="386"/>
      <c r="G11" s="10">
        <v>494333.34</v>
      </c>
      <c r="H11" s="388"/>
      <c r="I11" s="391"/>
      <c r="J11" s="393"/>
      <c r="K11" s="395"/>
    </row>
    <row r="12" spans="1:11" ht="12.75">
      <c r="A12" s="378"/>
      <c r="B12" s="398"/>
      <c r="C12" s="382"/>
      <c r="D12" s="384"/>
      <c r="E12" s="399"/>
      <c r="F12" s="386"/>
      <c r="G12" s="5" t="s">
        <v>28</v>
      </c>
      <c r="H12" s="388"/>
      <c r="I12" s="391"/>
      <c r="J12" s="393"/>
      <c r="K12" s="395"/>
    </row>
    <row r="13" spans="1:11" ht="14.25" customHeight="1">
      <c r="A13" s="378"/>
      <c r="B13" s="398"/>
      <c r="C13" s="382"/>
      <c r="D13" s="384"/>
      <c r="E13" s="399"/>
      <c r="F13" s="386"/>
      <c r="G13" s="28">
        <v>41365</v>
      </c>
      <c r="H13" s="389"/>
      <c r="I13" s="392"/>
      <c r="J13" s="393"/>
      <c r="K13" s="396"/>
    </row>
    <row r="14" spans="1:11" ht="54.75" customHeight="1">
      <c r="A14" s="378">
        <f>A10+1</f>
        <v>3</v>
      </c>
      <c r="B14" s="397" t="s">
        <v>341</v>
      </c>
      <c r="C14" s="381" t="s">
        <v>337</v>
      </c>
      <c r="D14" s="383" t="s">
        <v>13</v>
      </c>
      <c r="E14" s="386" t="s">
        <v>41</v>
      </c>
      <c r="F14" s="386" t="s">
        <v>338</v>
      </c>
      <c r="G14" s="4" t="s">
        <v>339</v>
      </c>
      <c r="H14" s="401" t="s">
        <v>14</v>
      </c>
      <c r="I14" s="404"/>
      <c r="J14" s="393">
        <v>480000</v>
      </c>
      <c r="K14" s="394">
        <v>2221010</v>
      </c>
    </row>
    <row r="15" spans="1:11" ht="12.75">
      <c r="A15" s="378"/>
      <c r="B15" s="398"/>
      <c r="C15" s="382"/>
      <c r="D15" s="384"/>
      <c r="E15" s="386"/>
      <c r="F15" s="386"/>
      <c r="G15" s="10">
        <v>480000</v>
      </c>
      <c r="H15" s="402"/>
      <c r="I15" s="405"/>
      <c r="J15" s="393"/>
      <c r="K15" s="395"/>
    </row>
    <row r="16" spans="1:11" ht="12.75">
      <c r="A16" s="378"/>
      <c r="B16" s="398"/>
      <c r="C16" s="382"/>
      <c r="D16" s="384"/>
      <c r="E16" s="386"/>
      <c r="F16" s="386"/>
      <c r="G16" s="29" t="s">
        <v>28</v>
      </c>
      <c r="H16" s="402"/>
      <c r="I16" s="405"/>
      <c r="J16" s="393"/>
      <c r="K16" s="395"/>
    </row>
    <row r="17" spans="1:11" ht="13.5" customHeight="1">
      <c r="A17" s="378"/>
      <c r="B17" s="398"/>
      <c r="C17" s="382"/>
      <c r="D17" s="384"/>
      <c r="E17" s="386"/>
      <c r="F17" s="400"/>
      <c r="G17" s="30">
        <v>41609</v>
      </c>
      <c r="H17" s="403"/>
      <c r="I17" s="406"/>
      <c r="J17" s="393"/>
      <c r="K17" s="396"/>
    </row>
    <row r="18" spans="1:11" ht="41.25" customHeight="1">
      <c r="A18" s="378">
        <f>A14+1</f>
        <v>4</v>
      </c>
      <c r="B18" s="397" t="s">
        <v>343</v>
      </c>
      <c r="C18" s="381" t="s">
        <v>337</v>
      </c>
      <c r="D18" s="383" t="s">
        <v>13</v>
      </c>
      <c r="E18" s="399" t="s">
        <v>17</v>
      </c>
      <c r="F18" s="400" t="s">
        <v>344</v>
      </c>
      <c r="G18" s="39" t="s">
        <v>340</v>
      </c>
      <c r="H18" s="401" t="s">
        <v>346</v>
      </c>
      <c r="I18" s="404"/>
      <c r="J18" s="393">
        <v>111000</v>
      </c>
      <c r="K18" s="394">
        <v>7499090</v>
      </c>
    </row>
    <row r="19" spans="1:11" ht="12.75">
      <c r="A19" s="378"/>
      <c r="B19" s="398"/>
      <c r="C19" s="382"/>
      <c r="D19" s="384"/>
      <c r="E19" s="399"/>
      <c r="F19" s="386"/>
      <c r="G19" s="38">
        <v>250000</v>
      </c>
      <c r="H19" s="402"/>
      <c r="I19" s="405"/>
      <c r="J19" s="393"/>
      <c r="K19" s="395"/>
    </row>
    <row r="20" spans="1:11" ht="12.75">
      <c r="A20" s="378"/>
      <c r="B20" s="398"/>
      <c r="C20" s="382"/>
      <c r="D20" s="384"/>
      <c r="E20" s="399"/>
      <c r="F20" s="386"/>
      <c r="G20" s="29" t="s">
        <v>28</v>
      </c>
      <c r="H20" s="402"/>
      <c r="I20" s="405"/>
      <c r="J20" s="393"/>
      <c r="K20" s="395"/>
    </row>
    <row r="21" spans="1:11" ht="12.75" customHeight="1">
      <c r="A21" s="378"/>
      <c r="B21" s="398"/>
      <c r="C21" s="382"/>
      <c r="D21" s="384"/>
      <c r="E21" s="399"/>
      <c r="F21" s="386"/>
      <c r="G21" s="30">
        <v>41609</v>
      </c>
      <c r="H21" s="403"/>
      <c r="I21" s="406"/>
      <c r="J21" s="393"/>
      <c r="K21" s="396"/>
    </row>
    <row r="22" spans="1:11" ht="69" customHeight="1">
      <c r="A22" s="407">
        <v>5</v>
      </c>
      <c r="B22" s="409" t="s">
        <v>350</v>
      </c>
      <c r="C22" s="381" t="s">
        <v>337</v>
      </c>
      <c r="D22" s="383" t="s">
        <v>13</v>
      </c>
      <c r="E22" s="386" t="s">
        <v>41</v>
      </c>
      <c r="F22" s="400" t="s">
        <v>347</v>
      </c>
      <c r="G22" s="34" t="s">
        <v>345</v>
      </c>
      <c r="H22" s="401" t="s">
        <v>335</v>
      </c>
      <c r="I22" s="412">
        <v>41555</v>
      </c>
      <c r="J22" s="393">
        <v>300000</v>
      </c>
      <c r="K22" s="394">
        <v>9249105</v>
      </c>
    </row>
    <row r="23" spans="1:11" ht="12.75">
      <c r="A23" s="408"/>
      <c r="B23" s="410"/>
      <c r="C23" s="382"/>
      <c r="D23" s="384"/>
      <c r="E23" s="386"/>
      <c r="F23" s="386"/>
      <c r="G23" s="38">
        <v>300000</v>
      </c>
      <c r="H23" s="402"/>
      <c r="I23" s="413"/>
      <c r="J23" s="393"/>
      <c r="K23" s="395"/>
    </row>
    <row r="24" spans="1:11" ht="12.75">
      <c r="A24" s="408"/>
      <c r="B24" s="410"/>
      <c r="C24" s="382"/>
      <c r="D24" s="384"/>
      <c r="E24" s="386"/>
      <c r="F24" s="386"/>
      <c r="G24" s="29" t="s">
        <v>28</v>
      </c>
      <c r="H24" s="402"/>
      <c r="I24" s="413"/>
      <c r="J24" s="393"/>
      <c r="K24" s="395"/>
    </row>
    <row r="25" spans="1:11" ht="14.25" customHeight="1">
      <c r="A25" s="408"/>
      <c r="B25" s="410"/>
      <c r="C25" s="382"/>
      <c r="D25" s="384"/>
      <c r="E25" s="383"/>
      <c r="F25" s="411"/>
      <c r="G25" s="33">
        <v>41548</v>
      </c>
      <c r="H25" s="402"/>
      <c r="I25" s="414"/>
      <c r="J25" s="393"/>
      <c r="K25" s="396"/>
    </row>
    <row r="26" spans="1:11" ht="57.75" customHeight="1">
      <c r="A26" s="415">
        <v>6</v>
      </c>
      <c r="B26" s="379" t="s">
        <v>352</v>
      </c>
      <c r="C26" s="416" t="s">
        <v>337</v>
      </c>
      <c r="D26" s="416" t="s">
        <v>13</v>
      </c>
      <c r="E26" s="399" t="s">
        <v>17</v>
      </c>
      <c r="F26" s="416" t="s">
        <v>353</v>
      </c>
      <c r="G26" s="30" t="s">
        <v>354</v>
      </c>
      <c r="H26" s="417" t="s">
        <v>355</v>
      </c>
      <c r="I26" s="420"/>
      <c r="J26" s="393">
        <v>239000</v>
      </c>
      <c r="K26" s="423">
        <v>9249613</v>
      </c>
    </row>
    <row r="27" spans="1:11" ht="14.25" customHeight="1">
      <c r="A27" s="415"/>
      <c r="B27" s="380"/>
      <c r="C27" s="416"/>
      <c r="D27" s="416"/>
      <c r="E27" s="399"/>
      <c r="F27" s="416"/>
      <c r="G27" s="35">
        <v>240000</v>
      </c>
      <c r="H27" s="418"/>
      <c r="I27" s="421"/>
      <c r="J27" s="393"/>
      <c r="K27" s="424"/>
    </row>
    <row r="28" spans="1:11" ht="14.25" customHeight="1">
      <c r="A28" s="415"/>
      <c r="B28" s="380"/>
      <c r="C28" s="416"/>
      <c r="D28" s="416"/>
      <c r="E28" s="399"/>
      <c r="F28" s="416"/>
      <c r="G28" s="29" t="s">
        <v>28</v>
      </c>
      <c r="H28" s="418"/>
      <c r="I28" s="421"/>
      <c r="J28" s="393"/>
      <c r="K28" s="424"/>
    </row>
    <row r="29" spans="1:11" ht="16.5" customHeight="1">
      <c r="A29" s="415"/>
      <c r="B29" s="380"/>
      <c r="C29" s="416"/>
      <c r="D29" s="416"/>
      <c r="E29" s="399"/>
      <c r="F29" s="416"/>
      <c r="G29" s="30">
        <v>41609</v>
      </c>
      <c r="H29" s="419"/>
      <c r="I29" s="422"/>
      <c r="J29" s="393"/>
      <c r="K29" s="425"/>
    </row>
    <row r="30" spans="1:11" ht="34.5" customHeight="1">
      <c r="A30" s="426">
        <v>7</v>
      </c>
      <c r="B30" s="427" t="s">
        <v>357</v>
      </c>
      <c r="C30" s="382" t="s">
        <v>337</v>
      </c>
      <c r="D30" s="384" t="s">
        <v>13</v>
      </c>
      <c r="E30" s="385" t="s">
        <v>41</v>
      </c>
      <c r="F30" s="385" t="s">
        <v>363</v>
      </c>
      <c r="G30" s="9" t="s">
        <v>348</v>
      </c>
      <c r="H30" s="402" t="s">
        <v>351</v>
      </c>
      <c r="I30" s="428">
        <v>41541</v>
      </c>
      <c r="J30" s="393">
        <v>591500</v>
      </c>
      <c r="K30" s="394">
        <v>1721011</v>
      </c>
    </row>
    <row r="31" spans="1:11" ht="12.75">
      <c r="A31" s="378"/>
      <c r="B31" s="410"/>
      <c r="C31" s="382"/>
      <c r="D31" s="384"/>
      <c r="E31" s="386"/>
      <c r="F31" s="386"/>
      <c r="G31" s="10">
        <v>700000</v>
      </c>
      <c r="H31" s="402"/>
      <c r="I31" s="413"/>
      <c r="J31" s="393"/>
      <c r="K31" s="395"/>
    </row>
    <row r="32" spans="1:11" ht="12.75">
      <c r="A32" s="378"/>
      <c r="B32" s="410"/>
      <c r="C32" s="382"/>
      <c r="D32" s="384"/>
      <c r="E32" s="386"/>
      <c r="F32" s="386"/>
      <c r="G32" s="29" t="s">
        <v>28</v>
      </c>
      <c r="H32" s="402"/>
      <c r="I32" s="413"/>
      <c r="J32" s="393"/>
      <c r="K32" s="395"/>
    </row>
    <row r="33" spans="1:11" ht="12.75">
      <c r="A33" s="378"/>
      <c r="B33" s="410"/>
      <c r="C33" s="382"/>
      <c r="D33" s="384"/>
      <c r="E33" s="386"/>
      <c r="F33" s="400"/>
      <c r="G33" s="30">
        <v>41487</v>
      </c>
      <c r="H33" s="403"/>
      <c r="I33" s="413"/>
      <c r="J33" s="393"/>
      <c r="K33" s="396"/>
    </row>
    <row r="34" spans="1:11" ht="12.75" hidden="1">
      <c r="A34" s="408"/>
      <c r="B34" s="398"/>
      <c r="C34" s="382"/>
      <c r="D34" s="386"/>
      <c r="E34" s="386"/>
      <c r="F34" s="386"/>
      <c r="G34" s="22"/>
      <c r="H34" s="4"/>
      <c r="I34" s="41"/>
      <c r="J34" s="45"/>
      <c r="K34" s="46"/>
    </row>
    <row r="35" spans="1:11" ht="12.75" hidden="1">
      <c r="A35" s="408"/>
      <c r="B35" s="398"/>
      <c r="C35" s="382"/>
      <c r="D35" s="386"/>
      <c r="E35" s="386"/>
      <c r="F35" s="386"/>
      <c r="G35" s="5"/>
      <c r="H35" s="4"/>
      <c r="I35" s="42"/>
      <c r="J35" s="45"/>
      <c r="K35" s="46"/>
    </row>
    <row r="36" spans="1:11" ht="12.75" hidden="1">
      <c r="A36" s="426"/>
      <c r="B36" s="429"/>
      <c r="C36" s="382"/>
      <c r="D36" s="386"/>
      <c r="E36" s="386"/>
      <c r="F36" s="386"/>
      <c r="G36" s="8"/>
      <c r="H36" s="3"/>
      <c r="I36" s="43"/>
      <c r="J36" s="23"/>
      <c r="K36" s="47"/>
    </row>
    <row r="37" spans="1:11" ht="54" customHeight="1">
      <c r="A37" s="415">
        <v>8</v>
      </c>
      <c r="B37" s="430" t="s">
        <v>370</v>
      </c>
      <c r="C37" s="432" t="s">
        <v>337</v>
      </c>
      <c r="D37" s="384" t="s">
        <v>13</v>
      </c>
      <c r="E37" s="385" t="s">
        <v>41</v>
      </c>
      <c r="F37" s="385" t="s">
        <v>361</v>
      </c>
      <c r="G37" s="48" t="s">
        <v>360</v>
      </c>
      <c r="H37" s="434" t="s">
        <v>359</v>
      </c>
      <c r="I37" s="420"/>
      <c r="J37" s="393">
        <v>300000</v>
      </c>
      <c r="K37" s="423">
        <v>9241427</v>
      </c>
    </row>
    <row r="38" spans="1:11" ht="12.75">
      <c r="A38" s="415"/>
      <c r="B38" s="431"/>
      <c r="C38" s="433"/>
      <c r="D38" s="384"/>
      <c r="E38" s="386"/>
      <c r="F38" s="386"/>
      <c r="G38" s="35">
        <v>300000</v>
      </c>
      <c r="H38" s="435"/>
      <c r="I38" s="421"/>
      <c r="J38" s="393"/>
      <c r="K38" s="424"/>
    </row>
    <row r="39" spans="1:11" ht="12.75">
      <c r="A39" s="415"/>
      <c r="B39" s="431"/>
      <c r="C39" s="433"/>
      <c r="D39" s="384"/>
      <c r="E39" s="386"/>
      <c r="F39" s="386"/>
      <c r="G39" s="29" t="s">
        <v>28</v>
      </c>
      <c r="H39" s="435"/>
      <c r="I39" s="421"/>
      <c r="J39" s="393"/>
      <c r="K39" s="424"/>
    </row>
    <row r="40" spans="1:11" ht="12.75">
      <c r="A40" s="415"/>
      <c r="B40" s="431"/>
      <c r="C40" s="433"/>
      <c r="D40" s="384"/>
      <c r="E40" s="386"/>
      <c r="F40" s="400"/>
      <c r="G40" s="30">
        <v>41609</v>
      </c>
      <c r="H40" s="436"/>
      <c r="I40" s="422"/>
      <c r="J40" s="393"/>
      <c r="K40" s="425"/>
    </row>
    <row r="41" spans="1:11" ht="12.75" customHeight="1" hidden="1">
      <c r="A41" s="415"/>
      <c r="B41" s="380"/>
      <c r="C41" s="382"/>
      <c r="D41" s="416"/>
      <c r="E41" s="416"/>
      <c r="F41" s="416"/>
      <c r="G41" s="25"/>
      <c r="H41" s="31"/>
      <c r="I41" s="50"/>
      <c r="J41" s="23"/>
      <c r="K41" s="47"/>
    </row>
    <row r="42" spans="1:11" ht="12.75" customHeight="1" hidden="1">
      <c r="A42" s="415"/>
      <c r="B42" s="380"/>
      <c r="C42" s="382"/>
      <c r="D42" s="416"/>
      <c r="E42" s="416"/>
      <c r="F42" s="416"/>
      <c r="G42" s="25"/>
      <c r="H42" s="31"/>
      <c r="I42" s="50"/>
      <c r="J42" s="23"/>
      <c r="K42" s="47"/>
    </row>
    <row r="43" spans="1:11" ht="3.75" customHeight="1" hidden="1">
      <c r="A43" s="415"/>
      <c r="B43" s="380"/>
      <c r="C43" s="416"/>
      <c r="D43" s="416"/>
      <c r="E43" s="416"/>
      <c r="F43" s="416"/>
      <c r="G43" s="26"/>
      <c r="H43" s="31"/>
      <c r="I43" s="50"/>
      <c r="J43" s="23"/>
      <c r="K43" s="46"/>
    </row>
    <row r="44" spans="1:11" ht="12.75" customHeight="1" hidden="1">
      <c r="A44" s="415"/>
      <c r="B44" s="380"/>
      <c r="C44" s="416"/>
      <c r="D44" s="416"/>
      <c r="E44" s="416"/>
      <c r="F44" s="416"/>
      <c r="G44" s="25"/>
      <c r="H44" s="31"/>
      <c r="I44" s="50"/>
      <c r="J44" s="23"/>
      <c r="K44" s="46"/>
    </row>
    <row r="45" spans="1:11" ht="12.75" customHeight="1" hidden="1">
      <c r="A45" s="415"/>
      <c r="B45" s="380"/>
      <c r="C45" s="416"/>
      <c r="D45" s="416"/>
      <c r="E45" s="416"/>
      <c r="F45" s="416"/>
      <c r="G45" s="24"/>
      <c r="H45" s="31"/>
      <c r="I45" s="50"/>
      <c r="J45" s="23"/>
      <c r="K45" s="46"/>
    </row>
    <row r="46" spans="1:11" ht="12.75" customHeight="1" hidden="1">
      <c r="A46" s="437"/>
      <c r="B46" s="439"/>
      <c r="C46" s="382"/>
      <c r="D46" s="416"/>
      <c r="E46" s="416"/>
      <c r="F46" s="416"/>
      <c r="G46" s="26"/>
      <c r="H46" s="32"/>
      <c r="I46" s="50"/>
      <c r="J46" s="23"/>
      <c r="K46" s="46"/>
    </row>
    <row r="47" spans="1:11" ht="12.75" customHeight="1" hidden="1">
      <c r="A47" s="437"/>
      <c r="B47" s="439"/>
      <c r="C47" s="382"/>
      <c r="D47" s="416"/>
      <c r="E47" s="416"/>
      <c r="F47" s="416"/>
      <c r="G47" s="25"/>
      <c r="H47" s="32"/>
      <c r="I47" s="50"/>
      <c r="J47" s="23"/>
      <c r="K47" s="46"/>
    </row>
    <row r="48" spans="1:11" ht="12.75" customHeight="1" hidden="1">
      <c r="A48" s="438"/>
      <c r="B48" s="439"/>
      <c r="C48" s="382"/>
      <c r="D48" s="416"/>
      <c r="E48" s="416"/>
      <c r="F48" s="416"/>
      <c r="G48" s="25"/>
      <c r="H48" s="32"/>
      <c r="I48" s="50"/>
      <c r="J48" s="23"/>
      <c r="K48" s="46"/>
    </row>
    <row r="49" spans="1:11" ht="53.25" customHeight="1">
      <c r="A49" s="415">
        <v>9</v>
      </c>
      <c r="B49" s="379" t="s">
        <v>358</v>
      </c>
      <c r="C49" s="416" t="s">
        <v>337</v>
      </c>
      <c r="D49" s="381" t="s">
        <v>13</v>
      </c>
      <c r="E49" s="386" t="s">
        <v>41</v>
      </c>
      <c r="F49" s="386" t="s">
        <v>362</v>
      </c>
      <c r="G49" s="48" t="s">
        <v>349</v>
      </c>
      <c r="H49" s="434" t="s">
        <v>356</v>
      </c>
      <c r="I49" s="420"/>
      <c r="J49" s="393">
        <v>14339122.63</v>
      </c>
      <c r="K49" s="441" t="s">
        <v>367</v>
      </c>
    </row>
    <row r="50" spans="1:11" ht="12.75">
      <c r="A50" s="415"/>
      <c r="B50" s="380"/>
      <c r="C50" s="416"/>
      <c r="D50" s="382"/>
      <c r="E50" s="386"/>
      <c r="F50" s="386"/>
      <c r="G50" s="26">
        <v>14339122.63</v>
      </c>
      <c r="H50" s="435"/>
      <c r="I50" s="421"/>
      <c r="J50" s="393"/>
      <c r="K50" s="395"/>
    </row>
    <row r="51" spans="1:11" ht="12.75">
      <c r="A51" s="415"/>
      <c r="B51" s="380"/>
      <c r="C51" s="416"/>
      <c r="D51" s="382"/>
      <c r="E51" s="386"/>
      <c r="F51" s="386"/>
      <c r="G51" s="29" t="s">
        <v>28</v>
      </c>
      <c r="H51" s="435"/>
      <c r="I51" s="421"/>
      <c r="J51" s="393"/>
      <c r="K51" s="395"/>
    </row>
    <row r="52" spans="1:11" ht="15" customHeight="1">
      <c r="A52" s="440"/>
      <c r="B52" s="380"/>
      <c r="C52" s="416"/>
      <c r="D52" s="382"/>
      <c r="E52" s="383"/>
      <c r="F52" s="411"/>
      <c r="G52" s="33">
        <v>41487</v>
      </c>
      <c r="H52" s="435"/>
      <c r="I52" s="421"/>
      <c r="J52" s="393"/>
      <c r="K52" s="396"/>
    </row>
    <row r="53" spans="1:11" ht="76.5" customHeight="1">
      <c r="A53" s="442">
        <v>10</v>
      </c>
      <c r="B53" s="445" t="s">
        <v>375</v>
      </c>
      <c r="C53" s="448" t="s">
        <v>337</v>
      </c>
      <c r="D53" s="450" t="s">
        <v>13</v>
      </c>
      <c r="E53" s="383" t="s">
        <v>41</v>
      </c>
      <c r="F53" s="454" t="s">
        <v>374</v>
      </c>
      <c r="G53" s="34" t="s">
        <v>364</v>
      </c>
      <c r="H53" s="457" t="s">
        <v>373</v>
      </c>
      <c r="I53" s="460">
        <v>41598</v>
      </c>
      <c r="J53" s="463">
        <v>358785.56</v>
      </c>
      <c r="K53" s="394">
        <v>4540030</v>
      </c>
    </row>
    <row r="54" spans="1:11" ht="12.75">
      <c r="A54" s="443"/>
      <c r="B54" s="446"/>
      <c r="C54" s="433"/>
      <c r="D54" s="451"/>
      <c r="E54" s="384"/>
      <c r="F54" s="455"/>
      <c r="G54" s="36">
        <v>396466.17</v>
      </c>
      <c r="H54" s="458"/>
      <c r="I54" s="461"/>
      <c r="J54" s="464"/>
      <c r="K54" s="395"/>
    </row>
    <row r="55" spans="1:11" ht="12.75">
      <c r="A55" s="443"/>
      <c r="B55" s="446"/>
      <c r="C55" s="433"/>
      <c r="D55" s="451"/>
      <c r="E55" s="384"/>
      <c r="F55" s="455"/>
      <c r="G55" s="29" t="s">
        <v>28</v>
      </c>
      <c r="H55" s="458"/>
      <c r="I55" s="461"/>
      <c r="J55" s="464"/>
      <c r="K55" s="395"/>
    </row>
    <row r="56" spans="1:11" ht="12.75">
      <c r="A56" s="444"/>
      <c r="B56" s="447"/>
      <c r="C56" s="449"/>
      <c r="D56" s="452"/>
      <c r="E56" s="453"/>
      <c r="F56" s="456"/>
      <c r="G56" s="33">
        <v>41593</v>
      </c>
      <c r="H56" s="459"/>
      <c r="I56" s="462"/>
      <c r="J56" s="465"/>
      <c r="K56" s="396"/>
    </row>
    <row r="57" spans="1:11" ht="54" customHeight="1">
      <c r="A57" s="442">
        <v>11</v>
      </c>
      <c r="B57" s="445" t="s">
        <v>382</v>
      </c>
      <c r="C57" s="448" t="s">
        <v>337</v>
      </c>
      <c r="D57" s="450" t="s">
        <v>13</v>
      </c>
      <c r="E57" s="383" t="s">
        <v>366</v>
      </c>
      <c r="F57" s="454" t="s">
        <v>383</v>
      </c>
      <c r="G57" s="37" t="s">
        <v>365</v>
      </c>
      <c r="H57" s="457" t="s">
        <v>381</v>
      </c>
      <c r="I57" s="466">
        <v>41606</v>
      </c>
      <c r="J57" s="463">
        <v>398600</v>
      </c>
      <c r="K57" s="394">
        <v>9249105</v>
      </c>
    </row>
    <row r="58" spans="1:11" ht="12.75">
      <c r="A58" s="443"/>
      <c r="B58" s="446"/>
      <c r="C58" s="433"/>
      <c r="D58" s="451"/>
      <c r="E58" s="384"/>
      <c r="F58" s="455"/>
      <c r="G58" s="36">
        <v>399800</v>
      </c>
      <c r="H58" s="458"/>
      <c r="I58" s="467"/>
      <c r="J58" s="464"/>
      <c r="K58" s="395"/>
    </row>
    <row r="59" spans="1:11" ht="12.75">
      <c r="A59" s="443"/>
      <c r="B59" s="446"/>
      <c r="C59" s="433"/>
      <c r="D59" s="451"/>
      <c r="E59" s="384"/>
      <c r="F59" s="455"/>
      <c r="G59" s="29" t="s">
        <v>28</v>
      </c>
      <c r="H59" s="458"/>
      <c r="I59" s="467"/>
      <c r="J59" s="464"/>
      <c r="K59" s="395"/>
    </row>
    <row r="60" spans="1:11" ht="12.75">
      <c r="A60" s="444"/>
      <c r="B60" s="447"/>
      <c r="C60" s="449"/>
      <c r="D60" s="452"/>
      <c r="E60" s="453"/>
      <c r="F60" s="456"/>
      <c r="G60" s="33">
        <v>41593</v>
      </c>
      <c r="H60" s="459"/>
      <c r="I60" s="468"/>
      <c r="J60" s="465"/>
      <c r="K60" s="396"/>
    </row>
    <row r="61" spans="1:11" ht="63.75" customHeight="1">
      <c r="A61" s="442">
        <v>12</v>
      </c>
      <c r="B61" s="445" t="s">
        <v>372</v>
      </c>
      <c r="C61" s="381" t="s">
        <v>337</v>
      </c>
      <c r="D61" s="383" t="s">
        <v>13</v>
      </c>
      <c r="E61" s="399" t="s">
        <v>17</v>
      </c>
      <c r="F61" s="400" t="s">
        <v>371</v>
      </c>
      <c r="G61" s="34" t="s">
        <v>369</v>
      </c>
      <c r="H61" s="417" t="s">
        <v>329</v>
      </c>
      <c r="I61" s="469"/>
      <c r="J61" s="463">
        <v>149700</v>
      </c>
      <c r="K61" s="394">
        <v>9249613</v>
      </c>
    </row>
    <row r="62" spans="1:11" ht="12.75">
      <c r="A62" s="443"/>
      <c r="B62" s="446"/>
      <c r="C62" s="382"/>
      <c r="D62" s="384"/>
      <c r="E62" s="399"/>
      <c r="F62" s="386"/>
      <c r="G62" s="36">
        <v>150300</v>
      </c>
      <c r="H62" s="458"/>
      <c r="I62" s="470"/>
      <c r="J62" s="464"/>
      <c r="K62" s="395"/>
    </row>
    <row r="63" spans="1:11" ht="12.75">
      <c r="A63" s="443"/>
      <c r="B63" s="446"/>
      <c r="C63" s="382"/>
      <c r="D63" s="384"/>
      <c r="E63" s="399"/>
      <c r="F63" s="386"/>
      <c r="G63" s="29" t="s">
        <v>28</v>
      </c>
      <c r="H63" s="458"/>
      <c r="I63" s="470"/>
      <c r="J63" s="464"/>
      <c r="K63" s="395"/>
    </row>
    <row r="64" spans="1:11" ht="12.75">
      <c r="A64" s="444"/>
      <c r="B64" s="447"/>
      <c r="C64" s="382"/>
      <c r="D64" s="384"/>
      <c r="E64" s="399"/>
      <c r="F64" s="386"/>
      <c r="G64" s="33">
        <v>41609</v>
      </c>
      <c r="H64" s="459"/>
      <c r="I64" s="471"/>
      <c r="J64" s="465"/>
      <c r="K64" s="396"/>
    </row>
    <row r="65" spans="1:11" ht="68.25" customHeight="1">
      <c r="A65" s="442">
        <v>13</v>
      </c>
      <c r="B65" s="445" t="s">
        <v>376</v>
      </c>
      <c r="C65" s="381" t="s">
        <v>337</v>
      </c>
      <c r="D65" s="383" t="s">
        <v>13</v>
      </c>
      <c r="E65" s="399" t="s">
        <v>17</v>
      </c>
      <c r="F65" s="400" t="s">
        <v>377</v>
      </c>
      <c r="G65" s="34" t="s">
        <v>378</v>
      </c>
      <c r="H65" s="401" t="s">
        <v>335</v>
      </c>
      <c r="I65" s="472">
        <v>41541</v>
      </c>
      <c r="J65" s="463">
        <v>87000</v>
      </c>
      <c r="K65" s="394">
        <v>9249615</v>
      </c>
    </row>
    <row r="66" spans="1:11" ht="12.75">
      <c r="A66" s="443"/>
      <c r="B66" s="446"/>
      <c r="C66" s="382"/>
      <c r="D66" s="384"/>
      <c r="E66" s="399"/>
      <c r="F66" s="386"/>
      <c r="G66" s="36">
        <v>110000</v>
      </c>
      <c r="H66" s="402"/>
      <c r="I66" s="473"/>
      <c r="J66" s="464"/>
      <c r="K66" s="395"/>
    </row>
    <row r="67" spans="1:11" ht="12.75">
      <c r="A67" s="443"/>
      <c r="B67" s="446"/>
      <c r="C67" s="382"/>
      <c r="D67" s="384"/>
      <c r="E67" s="399"/>
      <c r="F67" s="386"/>
      <c r="G67" s="29" t="s">
        <v>28</v>
      </c>
      <c r="H67" s="402"/>
      <c r="I67" s="473"/>
      <c r="J67" s="464"/>
      <c r="K67" s="395"/>
    </row>
    <row r="68" spans="1:11" ht="12.75">
      <c r="A68" s="444"/>
      <c r="B68" s="447"/>
      <c r="C68" s="382"/>
      <c r="D68" s="384"/>
      <c r="E68" s="399"/>
      <c r="F68" s="386"/>
      <c r="G68" s="33">
        <v>41538</v>
      </c>
      <c r="H68" s="402"/>
      <c r="I68" s="473"/>
      <c r="J68" s="464"/>
      <c r="K68" s="396"/>
    </row>
    <row r="69" spans="1:11" ht="54.75" customHeight="1">
      <c r="A69" s="442">
        <v>14</v>
      </c>
      <c r="B69" s="445" t="s">
        <v>380</v>
      </c>
      <c r="C69" s="474" t="s">
        <v>337</v>
      </c>
      <c r="D69" s="416" t="s">
        <v>13</v>
      </c>
      <c r="E69" s="476" t="s">
        <v>32</v>
      </c>
      <c r="F69" s="386"/>
      <c r="G69" s="4" t="s">
        <v>332</v>
      </c>
      <c r="H69" s="387" t="s">
        <v>328</v>
      </c>
      <c r="I69" s="390">
        <v>41530</v>
      </c>
      <c r="J69" s="393">
        <v>45450</v>
      </c>
      <c r="K69" s="394">
        <v>9214103</v>
      </c>
    </row>
    <row r="70" spans="1:11" ht="12.75">
      <c r="A70" s="443"/>
      <c r="B70" s="446"/>
      <c r="C70" s="475"/>
      <c r="D70" s="416"/>
      <c r="E70" s="477"/>
      <c r="F70" s="386"/>
      <c r="G70" s="10">
        <v>45450</v>
      </c>
      <c r="H70" s="388"/>
      <c r="I70" s="391"/>
      <c r="J70" s="393"/>
      <c r="K70" s="395"/>
    </row>
    <row r="71" spans="1:11" ht="12.75">
      <c r="A71" s="443"/>
      <c r="B71" s="446"/>
      <c r="C71" s="475"/>
      <c r="D71" s="416"/>
      <c r="E71" s="381"/>
      <c r="F71" s="386"/>
      <c r="G71" s="5" t="s">
        <v>28</v>
      </c>
      <c r="H71" s="388"/>
      <c r="I71" s="391"/>
      <c r="J71" s="393"/>
      <c r="K71" s="395"/>
    </row>
    <row r="72" spans="1:11" ht="12.75">
      <c r="A72" s="444"/>
      <c r="B72" s="447"/>
      <c r="C72" s="475"/>
      <c r="D72" s="416"/>
      <c r="E72" s="476"/>
      <c r="F72" s="386"/>
      <c r="G72" s="28">
        <v>41548</v>
      </c>
      <c r="H72" s="389"/>
      <c r="I72" s="392"/>
      <c r="J72" s="393"/>
      <c r="K72" s="396"/>
    </row>
    <row r="73" spans="1:11" ht="59.25" customHeight="1">
      <c r="A73" s="442">
        <v>15</v>
      </c>
      <c r="B73" s="445" t="s">
        <v>385</v>
      </c>
      <c r="C73" s="448" t="s">
        <v>337</v>
      </c>
      <c r="D73" s="451" t="s">
        <v>13</v>
      </c>
      <c r="E73" s="383" t="s">
        <v>41</v>
      </c>
      <c r="F73" s="454" t="s">
        <v>386</v>
      </c>
      <c r="G73" s="14" t="s">
        <v>379</v>
      </c>
      <c r="H73" s="478" t="s">
        <v>384</v>
      </c>
      <c r="I73" s="479">
        <v>41586</v>
      </c>
      <c r="J73" s="463">
        <v>1179169.56</v>
      </c>
      <c r="K73" s="394">
        <v>4540030</v>
      </c>
    </row>
    <row r="74" spans="1:11" ht="12.75">
      <c r="A74" s="443"/>
      <c r="B74" s="446"/>
      <c r="C74" s="433"/>
      <c r="D74" s="451"/>
      <c r="E74" s="384"/>
      <c r="F74" s="455"/>
      <c r="G74" s="36">
        <v>1179169.56</v>
      </c>
      <c r="H74" s="458"/>
      <c r="I74" s="461"/>
      <c r="J74" s="464"/>
      <c r="K74" s="395"/>
    </row>
    <row r="75" spans="1:11" ht="12.75">
      <c r="A75" s="443"/>
      <c r="B75" s="446"/>
      <c r="C75" s="433"/>
      <c r="D75" s="451"/>
      <c r="E75" s="384"/>
      <c r="F75" s="455"/>
      <c r="G75" s="29" t="s">
        <v>28</v>
      </c>
      <c r="H75" s="458"/>
      <c r="I75" s="461"/>
      <c r="J75" s="464"/>
      <c r="K75" s="395"/>
    </row>
    <row r="76" spans="1:11" ht="12.75">
      <c r="A76" s="444"/>
      <c r="B76" s="446"/>
      <c r="C76" s="433"/>
      <c r="D76" s="451"/>
      <c r="E76" s="384"/>
      <c r="F76" s="455"/>
      <c r="G76" s="33">
        <v>41608</v>
      </c>
      <c r="H76" s="458"/>
      <c r="I76" s="462"/>
      <c r="J76" s="464"/>
      <c r="K76" s="395"/>
    </row>
    <row r="77" spans="1:11" ht="42.75" customHeight="1">
      <c r="A77" s="442">
        <v>16</v>
      </c>
      <c r="B77" s="379" t="s">
        <v>387</v>
      </c>
      <c r="C77" s="416" t="s">
        <v>337</v>
      </c>
      <c r="D77" s="416" t="s">
        <v>13</v>
      </c>
      <c r="E77" s="416" t="s">
        <v>32</v>
      </c>
      <c r="F77" s="416"/>
      <c r="G77" s="14" t="s">
        <v>332</v>
      </c>
      <c r="H77" s="486" t="s">
        <v>328</v>
      </c>
      <c r="I77" s="487">
        <v>41577</v>
      </c>
      <c r="J77" s="393">
        <v>50000</v>
      </c>
      <c r="K77" s="488">
        <v>9214103</v>
      </c>
    </row>
    <row r="78" spans="1:11" ht="12.75">
      <c r="A78" s="443"/>
      <c r="B78" s="380"/>
      <c r="C78" s="416"/>
      <c r="D78" s="416"/>
      <c r="E78" s="416"/>
      <c r="F78" s="416"/>
      <c r="G78" s="35">
        <v>50000</v>
      </c>
      <c r="H78" s="486"/>
      <c r="I78" s="487"/>
      <c r="J78" s="393"/>
      <c r="K78" s="488"/>
    </row>
    <row r="79" spans="1:11" ht="12.75">
      <c r="A79" s="443"/>
      <c r="B79" s="380"/>
      <c r="C79" s="416"/>
      <c r="D79" s="416"/>
      <c r="E79" s="416"/>
      <c r="F79" s="416"/>
      <c r="G79" s="49" t="s">
        <v>28</v>
      </c>
      <c r="H79" s="486"/>
      <c r="I79" s="487"/>
      <c r="J79" s="393"/>
      <c r="K79" s="488"/>
    </row>
    <row r="80" spans="1:11" ht="12.75">
      <c r="A80" s="444"/>
      <c r="B80" s="380"/>
      <c r="C80" s="416"/>
      <c r="D80" s="416"/>
      <c r="E80" s="416"/>
      <c r="F80" s="416"/>
      <c r="G80" s="30">
        <v>41609</v>
      </c>
      <c r="H80" s="486"/>
      <c r="I80" s="487"/>
      <c r="J80" s="393"/>
      <c r="K80" s="488"/>
    </row>
    <row r="81" spans="1:11" ht="25.5">
      <c r="A81" s="442">
        <v>17</v>
      </c>
      <c r="B81" s="445" t="s">
        <v>389</v>
      </c>
      <c r="C81" s="416" t="s">
        <v>337</v>
      </c>
      <c r="D81" s="416" t="s">
        <v>13</v>
      </c>
      <c r="E81" s="416" t="s">
        <v>41</v>
      </c>
      <c r="F81" s="416" t="s">
        <v>390</v>
      </c>
      <c r="G81" s="30" t="s">
        <v>388</v>
      </c>
      <c r="H81" s="480" t="s">
        <v>391</v>
      </c>
      <c r="I81" s="483"/>
      <c r="J81" s="463">
        <v>301000</v>
      </c>
      <c r="K81" s="394">
        <v>1543020</v>
      </c>
    </row>
    <row r="82" spans="1:11" ht="12.75">
      <c r="A82" s="443"/>
      <c r="B82" s="446"/>
      <c r="C82" s="416"/>
      <c r="D82" s="416"/>
      <c r="E82" s="416"/>
      <c r="F82" s="416"/>
      <c r="G82" s="35">
        <v>301000</v>
      </c>
      <c r="H82" s="481"/>
      <c r="I82" s="484"/>
      <c r="J82" s="464"/>
      <c r="K82" s="395"/>
    </row>
    <row r="83" spans="1:11" ht="12.75">
      <c r="A83" s="443"/>
      <c r="B83" s="446"/>
      <c r="C83" s="416"/>
      <c r="D83" s="416"/>
      <c r="E83" s="416"/>
      <c r="F83" s="416"/>
      <c r="G83" s="49" t="s">
        <v>28</v>
      </c>
      <c r="H83" s="481"/>
      <c r="I83" s="484"/>
      <c r="J83" s="464"/>
      <c r="K83" s="395"/>
    </row>
    <row r="84" spans="1:11" ht="12.75">
      <c r="A84" s="444"/>
      <c r="B84" s="447"/>
      <c r="C84" s="416"/>
      <c r="D84" s="416"/>
      <c r="E84" s="416"/>
      <c r="F84" s="416"/>
      <c r="G84" s="30">
        <v>41609</v>
      </c>
      <c r="H84" s="482"/>
      <c r="I84" s="485"/>
      <c r="J84" s="465"/>
      <c r="K84" s="396"/>
    </row>
  </sheetData>
  <sheetProtection selectLockedCells="1" selectUnlockedCells="1"/>
  <mergeCells count="197">
    <mergeCell ref="H81:H84"/>
    <mergeCell ref="I81:I84"/>
    <mergeCell ref="J81:J84"/>
    <mergeCell ref="K81:K84"/>
    <mergeCell ref="H77:H80"/>
    <mergeCell ref="I77:I80"/>
    <mergeCell ref="J77:J80"/>
    <mergeCell ref="K77:K80"/>
    <mergeCell ref="A81:A84"/>
    <mergeCell ref="B81:B84"/>
    <mergeCell ref="C81:C84"/>
    <mergeCell ref="D81:D84"/>
    <mergeCell ref="E81:E84"/>
    <mergeCell ref="F81:F84"/>
    <mergeCell ref="H73:H76"/>
    <mergeCell ref="I73:I76"/>
    <mergeCell ref="J73:J76"/>
    <mergeCell ref="K73:K76"/>
    <mergeCell ref="A77:A80"/>
    <mergeCell ref="B77:B80"/>
    <mergeCell ref="C77:C80"/>
    <mergeCell ref="D77:D80"/>
    <mergeCell ref="E77:E80"/>
    <mergeCell ref="F77:F80"/>
    <mergeCell ref="H69:H72"/>
    <mergeCell ref="I69:I72"/>
    <mergeCell ref="J69:J72"/>
    <mergeCell ref="K69:K72"/>
    <mergeCell ref="A73:A76"/>
    <mergeCell ref="B73:B76"/>
    <mergeCell ref="C73:C76"/>
    <mergeCell ref="D73:D76"/>
    <mergeCell ref="E73:E76"/>
    <mergeCell ref="F73:F76"/>
    <mergeCell ref="H65:H68"/>
    <mergeCell ref="I65:I68"/>
    <mergeCell ref="J65:J68"/>
    <mergeCell ref="K65:K68"/>
    <mergeCell ref="A69:A72"/>
    <mergeCell ref="B69:B72"/>
    <mergeCell ref="C69:C72"/>
    <mergeCell ref="D69:D72"/>
    <mergeCell ref="E69:E72"/>
    <mergeCell ref="F69:F72"/>
    <mergeCell ref="H61:H64"/>
    <mergeCell ref="I61:I64"/>
    <mergeCell ref="J61:J64"/>
    <mergeCell ref="K61:K64"/>
    <mergeCell ref="A65:A68"/>
    <mergeCell ref="B65:B68"/>
    <mergeCell ref="C65:C68"/>
    <mergeCell ref="D65:D68"/>
    <mergeCell ref="E65:E68"/>
    <mergeCell ref="F65:F68"/>
    <mergeCell ref="H57:H60"/>
    <mergeCell ref="I57:I60"/>
    <mergeCell ref="J57:J60"/>
    <mergeCell ref="K57:K60"/>
    <mergeCell ref="A61:A64"/>
    <mergeCell ref="B61:B64"/>
    <mergeCell ref="C61:C64"/>
    <mergeCell ref="D61:D64"/>
    <mergeCell ref="E61:E64"/>
    <mergeCell ref="F61:F64"/>
    <mergeCell ref="H53:H56"/>
    <mergeCell ref="I53:I56"/>
    <mergeCell ref="J53:J56"/>
    <mergeCell ref="K53:K56"/>
    <mergeCell ref="A57:A60"/>
    <mergeCell ref="B57:B60"/>
    <mergeCell ref="C57:C60"/>
    <mergeCell ref="D57:D60"/>
    <mergeCell ref="E57:E60"/>
    <mergeCell ref="F57:F60"/>
    <mergeCell ref="H49:H52"/>
    <mergeCell ref="I49:I52"/>
    <mergeCell ref="J49:J52"/>
    <mergeCell ref="K49:K52"/>
    <mergeCell ref="A53:A56"/>
    <mergeCell ref="B53:B56"/>
    <mergeCell ref="C53:C56"/>
    <mergeCell ref="D53:D56"/>
    <mergeCell ref="E53:E56"/>
    <mergeCell ref="F53:F56"/>
    <mergeCell ref="A49:A52"/>
    <mergeCell ref="B49:B52"/>
    <mergeCell ref="C49:C52"/>
    <mergeCell ref="D49:D52"/>
    <mergeCell ref="E49:E52"/>
    <mergeCell ref="F49:F52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H37:H40"/>
    <mergeCell ref="I37:I40"/>
    <mergeCell ref="J37:J40"/>
    <mergeCell ref="K37:K40"/>
    <mergeCell ref="A41:A42"/>
    <mergeCell ref="B41:B42"/>
    <mergeCell ref="C41:C42"/>
    <mergeCell ref="D41:D42"/>
    <mergeCell ref="E41:E42"/>
    <mergeCell ref="F41:F42"/>
    <mergeCell ref="A37:A40"/>
    <mergeCell ref="B37:B40"/>
    <mergeCell ref="C37:C40"/>
    <mergeCell ref="D37:D40"/>
    <mergeCell ref="E37:E40"/>
    <mergeCell ref="F37:F40"/>
    <mergeCell ref="I30:I33"/>
    <mergeCell ref="J30:J33"/>
    <mergeCell ref="K30:K33"/>
    <mergeCell ref="A34:A36"/>
    <mergeCell ref="B34:B36"/>
    <mergeCell ref="C34:C36"/>
    <mergeCell ref="D34:D36"/>
    <mergeCell ref="E34:E36"/>
    <mergeCell ref="F34:F36"/>
    <mergeCell ref="I26:I29"/>
    <mergeCell ref="J26:J29"/>
    <mergeCell ref="K26:K29"/>
    <mergeCell ref="A30:A33"/>
    <mergeCell ref="B30:B33"/>
    <mergeCell ref="C30:C33"/>
    <mergeCell ref="D30:D33"/>
    <mergeCell ref="E30:E33"/>
    <mergeCell ref="F30:F33"/>
    <mergeCell ref="H30:H33"/>
    <mergeCell ref="I22:I25"/>
    <mergeCell ref="J22:J25"/>
    <mergeCell ref="K22:K25"/>
    <mergeCell ref="A26:A29"/>
    <mergeCell ref="B26:B29"/>
    <mergeCell ref="C26:C29"/>
    <mergeCell ref="D26:D29"/>
    <mergeCell ref="E26:E29"/>
    <mergeCell ref="F26:F29"/>
    <mergeCell ref="H26:H29"/>
    <mergeCell ref="I18:I21"/>
    <mergeCell ref="J18:J21"/>
    <mergeCell ref="K18:K21"/>
    <mergeCell ref="A22:A25"/>
    <mergeCell ref="B22:B25"/>
    <mergeCell ref="C22:C25"/>
    <mergeCell ref="D22:D25"/>
    <mergeCell ref="E22:E25"/>
    <mergeCell ref="F22:F25"/>
    <mergeCell ref="H22:H25"/>
    <mergeCell ref="I14:I17"/>
    <mergeCell ref="J14:J17"/>
    <mergeCell ref="K14:K17"/>
    <mergeCell ref="A18:A21"/>
    <mergeCell ref="B18:B21"/>
    <mergeCell ref="C18:C21"/>
    <mergeCell ref="D18:D21"/>
    <mergeCell ref="E18:E21"/>
    <mergeCell ref="F18:F21"/>
    <mergeCell ref="H18:H21"/>
    <mergeCell ref="I10:I13"/>
    <mergeCell ref="J10:J13"/>
    <mergeCell ref="K10:K13"/>
    <mergeCell ref="A14:A17"/>
    <mergeCell ref="B14:B17"/>
    <mergeCell ref="C14:C17"/>
    <mergeCell ref="D14:D17"/>
    <mergeCell ref="E14:E17"/>
    <mergeCell ref="F14:F17"/>
    <mergeCell ref="H14:H17"/>
    <mergeCell ref="I6:I9"/>
    <mergeCell ref="J6:J9"/>
    <mergeCell ref="K6:K9"/>
    <mergeCell ref="A10:A13"/>
    <mergeCell ref="B10:B13"/>
    <mergeCell ref="C10:C13"/>
    <mergeCell ref="D10:D13"/>
    <mergeCell ref="E10:E13"/>
    <mergeCell ref="F10:F13"/>
    <mergeCell ref="H10:H13"/>
    <mergeCell ref="A1:F1"/>
    <mergeCell ref="A2:F2"/>
    <mergeCell ref="A3:J3"/>
    <mergeCell ref="A6:A9"/>
    <mergeCell ref="B6:B9"/>
    <mergeCell ref="C6:C9"/>
    <mergeCell ref="D6:D9"/>
    <mergeCell ref="E6:E9"/>
    <mergeCell ref="F6:F9"/>
    <mergeCell ref="H6:H9"/>
  </mergeCells>
  <printOptions gridLines="1" horizontalCentered="1"/>
  <pageMargins left="0.5511811023622047" right="0.5511811023622047" top="0.984251968503937" bottom="0.3937007874015748" header="0" footer="0"/>
  <pageSetup blackAndWhite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2"/>
  <sheetViews>
    <sheetView zoomScale="80" zoomScaleNormal="80" zoomScaleSheetLayoutView="80" zoomScalePageLayoutView="80" workbookViewId="0" topLeftCell="A74">
      <selection activeCell="M98" sqref="M98"/>
    </sheetView>
  </sheetViews>
  <sheetFormatPr defaultColWidth="9.00390625" defaultRowHeight="12.75"/>
  <cols>
    <col min="1" max="1" width="5.875" style="63" customWidth="1"/>
    <col min="2" max="2" width="13.25390625" style="63" customWidth="1"/>
    <col min="3" max="3" width="11.875" style="63" customWidth="1"/>
    <col min="4" max="4" width="71.125" style="63" customWidth="1"/>
    <col min="5" max="5" width="31.00390625" style="63" customWidth="1"/>
    <col min="6" max="6" width="16.375" style="63" customWidth="1"/>
    <col min="7" max="7" width="13.375" style="63" customWidth="1"/>
    <col min="8" max="8" width="23.75390625" style="121" customWidth="1"/>
    <col min="9" max="10" width="14.375" style="64" customWidth="1"/>
    <col min="11" max="16384" width="9.125" style="64" customWidth="1"/>
  </cols>
  <sheetData>
    <row r="1" spans="1:4" ht="15.75">
      <c r="A1" s="489" t="s">
        <v>393</v>
      </c>
      <c r="B1" s="489"/>
      <c r="C1" s="489"/>
      <c r="D1" s="489"/>
    </row>
    <row r="2" spans="1:4" ht="15.75">
      <c r="A2" s="489" t="s">
        <v>394</v>
      </c>
      <c r="B2" s="489"/>
      <c r="C2" s="489"/>
      <c r="D2" s="489"/>
    </row>
    <row r="3" spans="1:4" ht="15.75">
      <c r="A3" s="177"/>
      <c r="B3" s="177"/>
      <c r="C3" s="177"/>
      <c r="D3" s="177"/>
    </row>
    <row r="4" spans="1:10" ht="19.5">
      <c r="A4" s="377" t="s">
        <v>590</v>
      </c>
      <c r="B4" s="377"/>
      <c r="C4" s="377"/>
      <c r="D4" s="377"/>
      <c r="E4" s="377"/>
      <c r="F4" s="377"/>
      <c r="G4" s="377"/>
      <c r="H4" s="377"/>
      <c r="I4" s="377"/>
      <c r="J4" s="377"/>
    </row>
    <row r="7" spans="1:10" s="66" customFormat="1" ht="59.25" customHeight="1">
      <c r="A7" s="65" t="s">
        <v>7</v>
      </c>
      <c r="B7" s="65" t="s">
        <v>0</v>
      </c>
      <c r="C7" s="65" t="s">
        <v>438</v>
      </c>
      <c r="D7" s="54" t="s">
        <v>5</v>
      </c>
      <c r="E7" s="54" t="s">
        <v>396</v>
      </c>
      <c r="F7" s="54" t="s">
        <v>81</v>
      </c>
      <c r="G7" s="51" t="s">
        <v>16</v>
      </c>
      <c r="H7" s="52" t="s">
        <v>397</v>
      </c>
      <c r="I7" s="60" t="s">
        <v>398</v>
      </c>
      <c r="J7" s="60" t="s">
        <v>399</v>
      </c>
    </row>
    <row r="8" spans="1:10" s="66" customFormat="1" ht="71.25" customHeight="1">
      <c r="A8" s="67">
        <v>1</v>
      </c>
      <c r="B8" s="171">
        <v>41178</v>
      </c>
      <c r="C8" s="104" t="s">
        <v>568</v>
      </c>
      <c r="D8" s="105" t="s">
        <v>411</v>
      </c>
      <c r="E8" s="105" t="s">
        <v>412</v>
      </c>
      <c r="F8" s="107" t="s">
        <v>432</v>
      </c>
      <c r="G8" s="142">
        <v>4886.56</v>
      </c>
      <c r="H8" s="132" t="s">
        <v>416</v>
      </c>
      <c r="I8" s="103" t="s">
        <v>415</v>
      </c>
      <c r="J8" s="172"/>
    </row>
    <row r="9" spans="1:10" s="66" customFormat="1" ht="72" customHeight="1">
      <c r="A9" s="67">
        <v>2</v>
      </c>
      <c r="B9" s="140">
        <v>41311</v>
      </c>
      <c r="C9" s="106" t="s">
        <v>463</v>
      </c>
      <c r="D9" s="157" t="s">
        <v>413</v>
      </c>
      <c r="E9" s="105" t="s">
        <v>468</v>
      </c>
      <c r="F9" s="141" t="s">
        <v>432</v>
      </c>
      <c r="G9" s="142">
        <v>7539.07</v>
      </c>
      <c r="H9" s="132" t="s">
        <v>416</v>
      </c>
      <c r="I9" s="103" t="s">
        <v>415</v>
      </c>
      <c r="J9" s="172"/>
    </row>
    <row r="10" spans="1:10" s="66" customFormat="1" ht="51" customHeight="1">
      <c r="A10" s="67">
        <v>3</v>
      </c>
      <c r="B10" s="85">
        <v>41627</v>
      </c>
      <c r="C10" s="67" t="s">
        <v>470</v>
      </c>
      <c r="D10" s="94" t="s">
        <v>469</v>
      </c>
      <c r="E10" s="54" t="s">
        <v>410</v>
      </c>
      <c r="F10" s="70" t="s">
        <v>458</v>
      </c>
      <c r="G10" s="61">
        <v>29861.98</v>
      </c>
      <c r="H10" s="178" t="s">
        <v>421</v>
      </c>
      <c r="I10" s="71" t="s">
        <v>403</v>
      </c>
      <c r="J10" s="60" t="s">
        <v>481</v>
      </c>
    </row>
    <row r="11" spans="1:10" s="66" customFormat="1" ht="39.75" customHeight="1">
      <c r="A11" s="67">
        <v>4</v>
      </c>
      <c r="B11" s="85">
        <v>42461</v>
      </c>
      <c r="C11" s="67" t="s">
        <v>443</v>
      </c>
      <c r="D11" s="69" t="s">
        <v>482</v>
      </c>
      <c r="E11" s="60" t="s">
        <v>427</v>
      </c>
      <c r="F11" s="70" t="s">
        <v>428</v>
      </c>
      <c r="G11" s="80">
        <v>7416</v>
      </c>
      <c r="H11" s="120" t="s">
        <v>456</v>
      </c>
      <c r="I11" s="71" t="s">
        <v>403</v>
      </c>
      <c r="J11" s="82"/>
    </row>
    <row r="12" spans="1:10" s="66" customFormat="1" ht="44.25" customHeight="1">
      <c r="A12" s="67">
        <v>5</v>
      </c>
      <c r="B12" s="85">
        <v>42726</v>
      </c>
      <c r="C12" s="128" t="s">
        <v>484</v>
      </c>
      <c r="D12" s="139" t="s">
        <v>483</v>
      </c>
      <c r="E12" s="65" t="s">
        <v>462</v>
      </c>
      <c r="F12" s="70" t="s">
        <v>432</v>
      </c>
      <c r="G12" s="61">
        <v>1819.56</v>
      </c>
      <c r="H12" s="114" t="s">
        <v>456</v>
      </c>
      <c r="I12" s="71" t="s">
        <v>403</v>
      </c>
      <c r="J12" s="82"/>
    </row>
    <row r="13" spans="1:10" s="66" customFormat="1" ht="44.25" customHeight="1">
      <c r="A13" s="67">
        <v>6</v>
      </c>
      <c r="B13" s="125">
        <v>42734</v>
      </c>
      <c r="C13" s="130" t="s">
        <v>485</v>
      </c>
      <c r="D13" s="169" t="s">
        <v>435</v>
      </c>
      <c r="E13" s="159" t="s">
        <v>436</v>
      </c>
      <c r="F13" s="99" t="s">
        <v>432</v>
      </c>
      <c r="G13" s="100">
        <v>67266.42</v>
      </c>
      <c r="H13" s="170" t="s">
        <v>416</v>
      </c>
      <c r="I13" s="110" t="s">
        <v>414</v>
      </c>
      <c r="J13" s="166"/>
    </row>
    <row r="14" spans="1:10" s="66" customFormat="1" ht="45.75" customHeight="1">
      <c r="A14" s="67">
        <v>7</v>
      </c>
      <c r="B14" s="125">
        <v>42734</v>
      </c>
      <c r="C14" s="130" t="s">
        <v>486</v>
      </c>
      <c r="D14" s="169" t="s">
        <v>423</v>
      </c>
      <c r="E14" s="159" t="s">
        <v>436</v>
      </c>
      <c r="F14" s="99" t="s">
        <v>432</v>
      </c>
      <c r="G14" s="100">
        <v>223486.34</v>
      </c>
      <c r="H14" s="170" t="s">
        <v>416</v>
      </c>
      <c r="I14" s="110" t="s">
        <v>414</v>
      </c>
      <c r="J14" s="166"/>
    </row>
    <row r="15" spans="1:11" s="66" customFormat="1" ht="48" customHeight="1">
      <c r="A15" s="67">
        <v>8</v>
      </c>
      <c r="B15" s="85">
        <v>42736</v>
      </c>
      <c r="C15" s="67">
        <v>98100473</v>
      </c>
      <c r="D15" s="94" t="s">
        <v>475</v>
      </c>
      <c r="E15" s="54" t="s">
        <v>392</v>
      </c>
      <c r="F15" s="70" t="s">
        <v>432</v>
      </c>
      <c r="G15" s="74">
        <v>88200</v>
      </c>
      <c r="H15" s="122" t="s">
        <v>416</v>
      </c>
      <c r="I15" s="71" t="s">
        <v>403</v>
      </c>
      <c r="J15" s="75"/>
      <c r="K15" s="66" t="s">
        <v>402</v>
      </c>
    </row>
    <row r="16" spans="1:11" s="66" customFormat="1" ht="43.5" customHeight="1">
      <c r="A16" s="67">
        <v>9</v>
      </c>
      <c r="B16" s="85">
        <v>42736</v>
      </c>
      <c r="C16" s="128" t="s">
        <v>476</v>
      </c>
      <c r="D16" s="94" t="s">
        <v>419</v>
      </c>
      <c r="E16" s="54" t="s">
        <v>418</v>
      </c>
      <c r="F16" s="70" t="s">
        <v>432</v>
      </c>
      <c r="G16" s="74">
        <v>99000</v>
      </c>
      <c r="H16" s="119" t="s">
        <v>421</v>
      </c>
      <c r="I16" s="71" t="s">
        <v>403</v>
      </c>
      <c r="J16" s="60" t="s">
        <v>422</v>
      </c>
      <c r="K16" s="66" t="s">
        <v>402</v>
      </c>
    </row>
    <row r="17" spans="1:11" s="66" customFormat="1" ht="38.25" customHeight="1">
      <c r="A17" s="67">
        <v>10</v>
      </c>
      <c r="B17" s="85">
        <v>42736</v>
      </c>
      <c r="C17" s="67" t="s">
        <v>487</v>
      </c>
      <c r="D17" s="72" t="s">
        <v>420</v>
      </c>
      <c r="E17" s="65" t="s">
        <v>417</v>
      </c>
      <c r="F17" s="70" t="s">
        <v>432</v>
      </c>
      <c r="G17" s="61">
        <v>56640</v>
      </c>
      <c r="H17" s="123" t="s">
        <v>421</v>
      </c>
      <c r="I17" s="102" t="s">
        <v>403</v>
      </c>
      <c r="J17" s="65" t="s">
        <v>440</v>
      </c>
      <c r="K17" s="66" t="s">
        <v>402</v>
      </c>
    </row>
    <row r="18" spans="1:10" s="66" customFormat="1" ht="43.5" customHeight="1">
      <c r="A18" s="67">
        <v>11</v>
      </c>
      <c r="B18" s="85">
        <v>42744</v>
      </c>
      <c r="C18" s="128" t="s">
        <v>488</v>
      </c>
      <c r="D18" s="173" t="s">
        <v>489</v>
      </c>
      <c r="E18" s="65" t="s">
        <v>490</v>
      </c>
      <c r="F18" s="70" t="s">
        <v>432</v>
      </c>
      <c r="G18" s="61">
        <v>69600</v>
      </c>
      <c r="H18" s="120" t="s">
        <v>416</v>
      </c>
      <c r="I18" s="71" t="s">
        <v>403</v>
      </c>
      <c r="J18" s="60" t="s">
        <v>491</v>
      </c>
    </row>
    <row r="19" spans="1:10" s="66" customFormat="1" ht="44.25" customHeight="1">
      <c r="A19" s="67">
        <v>12</v>
      </c>
      <c r="B19" s="85">
        <v>42744</v>
      </c>
      <c r="C19" s="67">
        <v>117</v>
      </c>
      <c r="D19" s="76" t="s">
        <v>425</v>
      </c>
      <c r="E19" s="160" t="s">
        <v>426</v>
      </c>
      <c r="F19" s="70" t="s">
        <v>432</v>
      </c>
      <c r="G19" s="77">
        <v>27296.14</v>
      </c>
      <c r="H19" s="123" t="s">
        <v>416</v>
      </c>
      <c r="I19" s="71" t="s">
        <v>403</v>
      </c>
      <c r="J19" s="68"/>
    </row>
    <row r="20" spans="1:10" s="66" customFormat="1" ht="41.25" customHeight="1">
      <c r="A20" s="67">
        <v>13</v>
      </c>
      <c r="B20" s="85">
        <v>42744</v>
      </c>
      <c r="C20" s="128" t="s">
        <v>492</v>
      </c>
      <c r="D20" s="79" t="s">
        <v>439</v>
      </c>
      <c r="E20" s="65" t="s">
        <v>437</v>
      </c>
      <c r="F20" s="70" t="s">
        <v>432</v>
      </c>
      <c r="G20" s="61">
        <v>13790</v>
      </c>
      <c r="H20" s="120" t="s">
        <v>416</v>
      </c>
      <c r="I20" s="71" t="s">
        <v>403</v>
      </c>
      <c r="J20" s="166"/>
    </row>
    <row r="21" spans="1:10" s="66" customFormat="1" ht="63.75" customHeight="1">
      <c r="A21" s="67">
        <v>14</v>
      </c>
      <c r="B21" s="163">
        <v>42745</v>
      </c>
      <c r="C21" s="164" t="s">
        <v>452</v>
      </c>
      <c r="D21" s="161" t="s">
        <v>504</v>
      </c>
      <c r="E21" s="135" t="s">
        <v>471</v>
      </c>
      <c r="F21" s="96" t="s">
        <v>432</v>
      </c>
      <c r="G21" s="97">
        <v>100000</v>
      </c>
      <c r="H21" s="162" t="s">
        <v>442</v>
      </c>
      <c r="I21" s="109" t="s">
        <v>409</v>
      </c>
      <c r="J21" s="79"/>
    </row>
    <row r="22" spans="1:10" s="66" customFormat="1" ht="37.5" customHeight="1">
      <c r="A22" s="67">
        <v>15</v>
      </c>
      <c r="B22" s="85">
        <v>42746</v>
      </c>
      <c r="C22" s="128" t="s">
        <v>451</v>
      </c>
      <c r="D22" s="79" t="s">
        <v>400</v>
      </c>
      <c r="E22" s="65" t="s">
        <v>434</v>
      </c>
      <c r="F22" s="70" t="s">
        <v>432</v>
      </c>
      <c r="G22" s="61">
        <v>57305</v>
      </c>
      <c r="H22" s="120" t="s">
        <v>460</v>
      </c>
      <c r="I22" s="71" t="s">
        <v>403</v>
      </c>
      <c r="J22" s="79"/>
    </row>
    <row r="23" spans="1:10" s="66" customFormat="1" ht="45.75" customHeight="1">
      <c r="A23" s="67">
        <v>16</v>
      </c>
      <c r="B23" s="126">
        <v>42746</v>
      </c>
      <c r="C23" s="111">
        <v>11</v>
      </c>
      <c r="D23" s="161" t="s">
        <v>429</v>
      </c>
      <c r="E23" s="135" t="s">
        <v>430</v>
      </c>
      <c r="F23" s="96">
        <v>42705</v>
      </c>
      <c r="G23" s="97">
        <v>100000</v>
      </c>
      <c r="H23" s="127" t="s">
        <v>442</v>
      </c>
      <c r="I23" s="109" t="s">
        <v>409</v>
      </c>
      <c r="J23" s="68"/>
    </row>
    <row r="24" spans="1:10" s="66" customFormat="1" ht="34.5" customHeight="1">
      <c r="A24" s="67">
        <v>17</v>
      </c>
      <c r="B24" s="85">
        <v>42751</v>
      </c>
      <c r="C24" s="128" t="s">
        <v>493</v>
      </c>
      <c r="D24" s="158" t="s">
        <v>441</v>
      </c>
      <c r="E24" s="65" t="s">
        <v>418</v>
      </c>
      <c r="F24" s="70">
        <v>42736</v>
      </c>
      <c r="G24" s="61">
        <v>12753</v>
      </c>
      <c r="H24" s="120" t="s">
        <v>421</v>
      </c>
      <c r="I24" s="71" t="s">
        <v>403</v>
      </c>
      <c r="J24" s="60" t="s">
        <v>494</v>
      </c>
    </row>
    <row r="25" spans="1:10" s="66" customFormat="1" ht="34.5" customHeight="1">
      <c r="A25" s="67">
        <v>18</v>
      </c>
      <c r="B25" s="85">
        <v>42751</v>
      </c>
      <c r="C25" s="128" t="s">
        <v>495</v>
      </c>
      <c r="D25" s="79" t="s">
        <v>431</v>
      </c>
      <c r="E25" s="65" t="s">
        <v>408</v>
      </c>
      <c r="F25" s="70" t="s">
        <v>432</v>
      </c>
      <c r="G25" s="61">
        <v>7500</v>
      </c>
      <c r="H25" s="120" t="s">
        <v>416</v>
      </c>
      <c r="I25" s="71" t="s">
        <v>403</v>
      </c>
      <c r="J25" s="68"/>
    </row>
    <row r="26" spans="1:10" s="66" customFormat="1" ht="38.25" customHeight="1">
      <c r="A26" s="67">
        <v>19</v>
      </c>
      <c r="B26" s="137">
        <v>42759</v>
      </c>
      <c r="C26" s="165" t="s">
        <v>496</v>
      </c>
      <c r="D26" s="68" t="s">
        <v>473</v>
      </c>
      <c r="E26" s="165" t="s">
        <v>406</v>
      </c>
      <c r="F26" s="165" t="s">
        <v>432</v>
      </c>
      <c r="G26" s="62">
        <v>99300</v>
      </c>
      <c r="H26" s="138" t="s">
        <v>474</v>
      </c>
      <c r="I26" s="71" t="s">
        <v>403</v>
      </c>
      <c r="J26" s="60"/>
    </row>
    <row r="27" spans="1:10" s="66" customFormat="1" ht="39.75" customHeight="1">
      <c r="A27" s="67">
        <v>20</v>
      </c>
      <c r="B27" s="85">
        <v>42759</v>
      </c>
      <c r="C27" s="128" t="s">
        <v>497</v>
      </c>
      <c r="D27" s="79" t="s">
        <v>498</v>
      </c>
      <c r="E27" s="65" t="s">
        <v>499</v>
      </c>
      <c r="F27" s="70" t="s">
        <v>455</v>
      </c>
      <c r="G27" s="61">
        <v>10285</v>
      </c>
      <c r="H27" s="120" t="s">
        <v>416</v>
      </c>
      <c r="I27" s="71" t="s">
        <v>403</v>
      </c>
      <c r="J27" s="68"/>
    </row>
    <row r="28" spans="1:10" s="66" customFormat="1" ht="33.75" customHeight="1">
      <c r="A28" s="67">
        <v>21</v>
      </c>
      <c r="B28" s="85">
        <v>42781</v>
      </c>
      <c r="C28" s="128" t="s">
        <v>500</v>
      </c>
      <c r="D28" s="158" t="s">
        <v>501</v>
      </c>
      <c r="E28" s="65" t="s">
        <v>502</v>
      </c>
      <c r="F28" s="70" t="s">
        <v>447</v>
      </c>
      <c r="G28" s="61">
        <v>29680</v>
      </c>
      <c r="H28" s="120" t="s">
        <v>442</v>
      </c>
      <c r="I28" s="71" t="s">
        <v>403</v>
      </c>
      <c r="J28" s="68"/>
    </row>
    <row r="29" spans="1:10" s="66" customFormat="1" ht="49.5" customHeight="1">
      <c r="A29" s="67">
        <v>22</v>
      </c>
      <c r="B29" s="126">
        <v>42794</v>
      </c>
      <c r="C29" s="175" t="s">
        <v>503</v>
      </c>
      <c r="D29" s="161" t="s">
        <v>505</v>
      </c>
      <c r="E29" s="135" t="s">
        <v>15</v>
      </c>
      <c r="F29" s="126" t="s">
        <v>407</v>
      </c>
      <c r="G29" s="176">
        <v>40000</v>
      </c>
      <c r="H29" s="127" t="s">
        <v>442</v>
      </c>
      <c r="I29" s="109" t="s">
        <v>409</v>
      </c>
      <c r="J29" s="174"/>
    </row>
    <row r="30" spans="1:11" ht="36" customHeight="1">
      <c r="A30" s="67">
        <v>23</v>
      </c>
      <c r="B30" s="85">
        <v>42795</v>
      </c>
      <c r="C30" s="131" t="s">
        <v>506</v>
      </c>
      <c r="D30" s="187" t="s">
        <v>507</v>
      </c>
      <c r="E30" s="65" t="s">
        <v>418</v>
      </c>
      <c r="F30" s="85" t="s">
        <v>432</v>
      </c>
      <c r="G30" s="62">
        <v>10000</v>
      </c>
      <c r="H30" s="182" t="s">
        <v>472</v>
      </c>
      <c r="I30" s="185" t="s">
        <v>403</v>
      </c>
      <c r="J30" s="186"/>
      <c r="K30" s="143"/>
    </row>
    <row r="31" spans="1:11" ht="34.5" customHeight="1">
      <c r="A31" s="67">
        <v>24</v>
      </c>
      <c r="B31" s="179">
        <v>42809</v>
      </c>
      <c r="C31" s="59" t="s">
        <v>509</v>
      </c>
      <c r="D31" s="166" t="s">
        <v>510</v>
      </c>
      <c r="E31" s="166" t="s">
        <v>511</v>
      </c>
      <c r="F31" s="183" t="s">
        <v>447</v>
      </c>
      <c r="G31" s="61">
        <v>1500</v>
      </c>
      <c r="H31" s="86" t="s">
        <v>416</v>
      </c>
      <c r="I31" s="185" t="s">
        <v>403</v>
      </c>
      <c r="J31" s="68"/>
      <c r="K31" s="143"/>
    </row>
    <row r="32" spans="1:11" ht="41.25" customHeight="1">
      <c r="A32" s="67">
        <v>25</v>
      </c>
      <c r="B32" s="85">
        <v>42745</v>
      </c>
      <c r="C32" s="181" t="s">
        <v>448</v>
      </c>
      <c r="D32" s="89" t="s">
        <v>449</v>
      </c>
      <c r="E32" s="90" t="s">
        <v>508</v>
      </c>
      <c r="F32" s="133" t="s">
        <v>455</v>
      </c>
      <c r="G32" s="136">
        <v>42207.72</v>
      </c>
      <c r="H32" s="86" t="s">
        <v>416</v>
      </c>
      <c r="I32" s="182" t="s">
        <v>403</v>
      </c>
      <c r="J32" s="68"/>
      <c r="K32" s="143"/>
    </row>
    <row r="33" spans="1:11" ht="36" customHeight="1">
      <c r="A33" s="67">
        <v>26</v>
      </c>
      <c r="B33" s="85">
        <v>42809</v>
      </c>
      <c r="C33" s="128" t="s">
        <v>495</v>
      </c>
      <c r="D33" s="89" t="s">
        <v>582</v>
      </c>
      <c r="E33" s="65" t="s">
        <v>512</v>
      </c>
      <c r="F33" s="70" t="s">
        <v>447</v>
      </c>
      <c r="G33" s="61">
        <v>10570</v>
      </c>
      <c r="H33" s="86" t="s">
        <v>416</v>
      </c>
      <c r="I33" s="182" t="s">
        <v>403</v>
      </c>
      <c r="J33" s="82"/>
      <c r="K33" s="143"/>
    </row>
    <row r="34" spans="1:11" ht="37.5" customHeight="1">
      <c r="A34" s="67">
        <v>27</v>
      </c>
      <c r="B34" s="85">
        <v>42807</v>
      </c>
      <c r="C34" s="128" t="s">
        <v>513</v>
      </c>
      <c r="D34" s="89" t="s">
        <v>514</v>
      </c>
      <c r="E34" s="65" t="s">
        <v>405</v>
      </c>
      <c r="F34" s="70" t="s">
        <v>447</v>
      </c>
      <c r="G34" s="61">
        <v>80736.27</v>
      </c>
      <c r="H34" s="182" t="s">
        <v>478</v>
      </c>
      <c r="I34" s="182" t="s">
        <v>403</v>
      </c>
      <c r="J34" s="60" t="s">
        <v>515</v>
      </c>
      <c r="K34" s="143"/>
    </row>
    <row r="35" spans="1:11" ht="37.5" customHeight="1">
      <c r="A35" s="67">
        <v>28</v>
      </c>
      <c r="B35" s="85">
        <v>42801</v>
      </c>
      <c r="C35" s="128" t="s">
        <v>516</v>
      </c>
      <c r="D35" s="68" t="s">
        <v>518</v>
      </c>
      <c r="E35" s="65" t="s">
        <v>517</v>
      </c>
      <c r="F35" s="70" t="s">
        <v>447</v>
      </c>
      <c r="G35" s="61">
        <v>680</v>
      </c>
      <c r="H35" s="86" t="s">
        <v>416</v>
      </c>
      <c r="I35" s="182" t="s">
        <v>403</v>
      </c>
      <c r="J35" s="68"/>
      <c r="K35" s="143"/>
    </row>
    <row r="36" spans="1:11" ht="33.75" customHeight="1">
      <c r="A36" s="67">
        <v>29</v>
      </c>
      <c r="B36" s="85">
        <v>42804</v>
      </c>
      <c r="C36" s="128" t="s">
        <v>519</v>
      </c>
      <c r="D36" s="193" t="s">
        <v>521</v>
      </c>
      <c r="E36" s="65" t="s">
        <v>520</v>
      </c>
      <c r="F36" s="70" t="s">
        <v>432</v>
      </c>
      <c r="G36" s="61">
        <v>40000</v>
      </c>
      <c r="H36" s="86" t="s">
        <v>456</v>
      </c>
      <c r="I36" s="182" t="s">
        <v>403</v>
      </c>
      <c r="J36" s="68"/>
      <c r="K36" s="143"/>
    </row>
    <row r="37" spans="1:11" ht="58.5" customHeight="1">
      <c r="A37" s="67">
        <v>30</v>
      </c>
      <c r="B37" s="126">
        <v>42809</v>
      </c>
      <c r="C37" s="129" t="s">
        <v>451</v>
      </c>
      <c r="D37" s="161" t="s">
        <v>522</v>
      </c>
      <c r="E37" s="135" t="s">
        <v>523</v>
      </c>
      <c r="F37" s="96" t="s">
        <v>432</v>
      </c>
      <c r="G37" s="97">
        <v>100000</v>
      </c>
      <c r="H37" s="162" t="s">
        <v>442</v>
      </c>
      <c r="I37" s="109" t="s">
        <v>409</v>
      </c>
      <c r="J37" s="68"/>
      <c r="K37" s="143"/>
    </row>
    <row r="38" spans="1:11" ht="48" customHeight="1">
      <c r="A38" s="67">
        <v>31</v>
      </c>
      <c r="B38" s="85">
        <v>42816</v>
      </c>
      <c r="C38" s="128" t="s">
        <v>569</v>
      </c>
      <c r="D38" s="166" t="s">
        <v>570</v>
      </c>
      <c r="E38" s="65" t="s">
        <v>508</v>
      </c>
      <c r="F38" s="70">
        <v>43191</v>
      </c>
      <c r="G38" s="61">
        <v>10670.75</v>
      </c>
      <c r="H38" s="86" t="s">
        <v>416</v>
      </c>
      <c r="I38" s="182" t="s">
        <v>403</v>
      </c>
      <c r="J38" s="68"/>
      <c r="K38" s="143"/>
    </row>
    <row r="39" spans="1:11" ht="48" customHeight="1">
      <c r="A39" s="67">
        <v>32</v>
      </c>
      <c r="B39" s="85">
        <v>42818</v>
      </c>
      <c r="C39" s="128" t="s">
        <v>488</v>
      </c>
      <c r="D39" s="166" t="s">
        <v>571</v>
      </c>
      <c r="E39" s="65" t="s">
        <v>531</v>
      </c>
      <c r="F39" s="70" t="s">
        <v>454</v>
      </c>
      <c r="G39" s="61">
        <v>3241.2</v>
      </c>
      <c r="H39" s="86" t="s">
        <v>572</v>
      </c>
      <c r="I39" s="182" t="s">
        <v>403</v>
      </c>
      <c r="J39" s="68"/>
      <c r="K39" s="143"/>
    </row>
    <row r="40" spans="1:11" ht="38.25" customHeight="1">
      <c r="A40" s="67">
        <v>33</v>
      </c>
      <c r="B40" s="192">
        <v>42005</v>
      </c>
      <c r="C40" s="59">
        <v>6554319</v>
      </c>
      <c r="D40" s="183" t="s">
        <v>401</v>
      </c>
      <c r="E40" s="166" t="s">
        <v>624</v>
      </c>
      <c r="F40" s="183" t="s">
        <v>432</v>
      </c>
      <c r="G40" s="61">
        <v>65000</v>
      </c>
      <c r="H40" s="86" t="s">
        <v>416</v>
      </c>
      <c r="I40" s="182" t="s">
        <v>403</v>
      </c>
      <c r="J40" s="68"/>
      <c r="K40" s="143"/>
    </row>
    <row r="41" spans="1:11" ht="39.75" customHeight="1">
      <c r="A41" s="67">
        <v>34</v>
      </c>
      <c r="B41" s="85">
        <v>42816</v>
      </c>
      <c r="C41" s="128" t="s">
        <v>524</v>
      </c>
      <c r="D41" s="89" t="s">
        <v>525</v>
      </c>
      <c r="E41" s="67" t="s">
        <v>526</v>
      </c>
      <c r="F41" s="133" t="s">
        <v>447</v>
      </c>
      <c r="G41" s="136">
        <v>3700</v>
      </c>
      <c r="H41" s="86" t="s">
        <v>416</v>
      </c>
      <c r="I41" s="182" t="s">
        <v>403</v>
      </c>
      <c r="J41" s="68"/>
      <c r="K41" s="143"/>
    </row>
    <row r="42" spans="1:11" ht="43.5" customHeight="1">
      <c r="A42" s="67">
        <v>35</v>
      </c>
      <c r="B42" s="85">
        <v>42821</v>
      </c>
      <c r="C42" s="128" t="s">
        <v>527</v>
      </c>
      <c r="D42" s="68" t="s">
        <v>528</v>
      </c>
      <c r="E42" s="65" t="s">
        <v>479</v>
      </c>
      <c r="F42" s="70">
        <v>43160</v>
      </c>
      <c r="G42" s="61">
        <v>500</v>
      </c>
      <c r="H42" s="86" t="s">
        <v>416</v>
      </c>
      <c r="I42" s="182" t="s">
        <v>403</v>
      </c>
      <c r="J42" s="68"/>
      <c r="K42" s="143"/>
    </row>
    <row r="43" spans="1:11" ht="41.25" customHeight="1">
      <c r="A43" s="67">
        <v>36</v>
      </c>
      <c r="B43" s="85">
        <v>42830</v>
      </c>
      <c r="C43" s="128" t="s">
        <v>529</v>
      </c>
      <c r="D43" s="89" t="s">
        <v>530</v>
      </c>
      <c r="E43" s="65" t="s">
        <v>531</v>
      </c>
      <c r="F43" s="70" t="s">
        <v>454</v>
      </c>
      <c r="G43" s="61">
        <v>1000</v>
      </c>
      <c r="H43" s="86" t="s">
        <v>416</v>
      </c>
      <c r="I43" s="182" t="s">
        <v>403</v>
      </c>
      <c r="J43" s="68"/>
      <c r="K43" s="143"/>
    </row>
    <row r="44" spans="1:11" ht="42.75" customHeight="1">
      <c r="A44" s="67">
        <v>37</v>
      </c>
      <c r="B44" s="128" t="s">
        <v>533</v>
      </c>
      <c r="C44" s="128" t="s">
        <v>534</v>
      </c>
      <c r="D44" s="89" t="s">
        <v>532</v>
      </c>
      <c r="E44" s="65" t="s">
        <v>535</v>
      </c>
      <c r="F44" s="70" t="s">
        <v>454</v>
      </c>
      <c r="G44" s="61">
        <v>13500</v>
      </c>
      <c r="H44" s="86" t="s">
        <v>416</v>
      </c>
      <c r="I44" s="182" t="s">
        <v>403</v>
      </c>
      <c r="J44" s="82"/>
      <c r="K44" s="143"/>
    </row>
    <row r="45" spans="1:11" ht="49.5" customHeight="1">
      <c r="A45" s="67">
        <v>38</v>
      </c>
      <c r="B45" s="126">
        <v>42835</v>
      </c>
      <c r="C45" s="129" t="s">
        <v>536</v>
      </c>
      <c r="D45" s="189" t="s">
        <v>538</v>
      </c>
      <c r="E45" s="135" t="s">
        <v>537</v>
      </c>
      <c r="F45" s="96" t="s">
        <v>454</v>
      </c>
      <c r="G45" s="97">
        <v>99000</v>
      </c>
      <c r="H45" s="162" t="s">
        <v>442</v>
      </c>
      <c r="I45" s="109" t="s">
        <v>409</v>
      </c>
      <c r="J45" s="82"/>
      <c r="K45" s="143"/>
    </row>
    <row r="46" spans="1:11" ht="36" customHeight="1">
      <c r="A46" s="67">
        <v>39</v>
      </c>
      <c r="B46" s="85">
        <v>42837</v>
      </c>
      <c r="C46" s="67" t="s">
        <v>539</v>
      </c>
      <c r="D46" s="68" t="s">
        <v>540</v>
      </c>
      <c r="E46" s="60" t="s">
        <v>408</v>
      </c>
      <c r="F46" s="70" t="s">
        <v>454</v>
      </c>
      <c r="G46" s="61">
        <v>7200</v>
      </c>
      <c r="H46" s="86" t="s">
        <v>416</v>
      </c>
      <c r="I46" s="182" t="s">
        <v>403</v>
      </c>
      <c r="J46" s="68"/>
      <c r="K46" s="143"/>
    </row>
    <row r="47" spans="1:11" ht="40.5" customHeight="1">
      <c r="A47" s="67">
        <v>40</v>
      </c>
      <c r="B47" s="85">
        <v>42837</v>
      </c>
      <c r="C47" s="67">
        <v>5</v>
      </c>
      <c r="D47" s="68" t="s">
        <v>541</v>
      </c>
      <c r="E47" s="60" t="s">
        <v>531</v>
      </c>
      <c r="F47" s="70" t="s">
        <v>454</v>
      </c>
      <c r="G47" s="61">
        <v>10000</v>
      </c>
      <c r="H47" s="120" t="s">
        <v>442</v>
      </c>
      <c r="I47" s="71" t="s">
        <v>403</v>
      </c>
      <c r="J47" s="68"/>
      <c r="K47" s="143"/>
    </row>
    <row r="48" spans="1:11" ht="37.5" customHeight="1">
      <c r="A48" s="67">
        <v>41</v>
      </c>
      <c r="B48" s="85">
        <v>42842</v>
      </c>
      <c r="C48" s="128" t="s">
        <v>495</v>
      </c>
      <c r="D48" s="68" t="s">
        <v>542</v>
      </c>
      <c r="E48" s="65" t="s">
        <v>408</v>
      </c>
      <c r="F48" s="70" t="s">
        <v>454</v>
      </c>
      <c r="G48" s="61">
        <v>9540</v>
      </c>
      <c r="H48" s="86" t="s">
        <v>416</v>
      </c>
      <c r="I48" s="182" t="s">
        <v>403</v>
      </c>
      <c r="J48" s="68"/>
      <c r="K48" s="143"/>
    </row>
    <row r="49" spans="1:11" ht="40.5" customHeight="1">
      <c r="A49" s="67">
        <v>42</v>
      </c>
      <c r="B49" s="85">
        <v>42846</v>
      </c>
      <c r="C49" s="128" t="s">
        <v>543</v>
      </c>
      <c r="D49" s="89" t="s">
        <v>544</v>
      </c>
      <c r="E49" s="65" t="s">
        <v>545</v>
      </c>
      <c r="F49" s="70">
        <v>43191</v>
      </c>
      <c r="G49" s="61">
        <v>19776</v>
      </c>
      <c r="H49" s="86" t="s">
        <v>456</v>
      </c>
      <c r="I49" s="182" t="s">
        <v>403</v>
      </c>
      <c r="J49" s="68"/>
      <c r="K49" s="143"/>
    </row>
    <row r="50" spans="1:11" ht="39" customHeight="1">
      <c r="A50" s="67">
        <v>43</v>
      </c>
      <c r="B50" s="85">
        <v>42850</v>
      </c>
      <c r="C50" s="128" t="s">
        <v>546</v>
      </c>
      <c r="D50" s="89" t="s">
        <v>548</v>
      </c>
      <c r="E50" s="65" t="s">
        <v>547</v>
      </c>
      <c r="F50" s="70" t="s">
        <v>454</v>
      </c>
      <c r="G50" s="61">
        <v>12362</v>
      </c>
      <c r="H50" s="86" t="s">
        <v>416</v>
      </c>
      <c r="I50" s="182" t="s">
        <v>403</v>
      </c>
      <c r="J50" s="68"/>
      <c r="K50" s="143"/>
    </row>
    <row r="51" spans="1:11" ht="47.25" customHeight="1">
      <c r="A51" s="67">
        <v>44</v>
      </c>
      <c r="B51" s="85">
        <v>42852</v>
      </c>
      <c r="C51" s="128" t="s">
        <v>549</v>
      </c>
      <c r="D51" s="68" t="s">
        <v>550</v>
      </c>
      <c r="E51" s="65" t="s">
        <v>551</v>
      </c>
      <c r="F51" s="70" t="s">
        <v>407</v>
      </c>
      <c r="G51" s="61">
        <v>9172.3</v>
      </c>
      <c r="H51" s="73" t="s">
        <v>460</v>
      </c>
      <c r="I51" s="182" t="s">
        <v>403</v>
      </c>
      <c r="J51" s="68"/>
      <c r="K51" s="143"/>
    </row>
    <row r="52" spans="1:11" ht="36.75" customHeight="1">
      <c r="A52" s="67">
        <v>45</v>
      </c>
      <c r="B52" s="85">
        <v>42871</v>
      </c>
      <c r="C52" s="128" t="s">
        <v>552</v>
      </c>
      <c r="D52" s="89" t="s">
        <v>514</v>
      </c>
      <c r="E52" s="67" t="s">
        <v>405</v>
      </c>
      <c r="F52" s="133" t="s">
        <v>407</v>
      </c>
      <c r="G52" s="136">
        <v>33595.53</v>
      </c>
      <c r="H52" s="182" t="s">
        <v>478</v>
      </c>
      <c r="I52" s="182" t="s">
        <v>403</v>
      </c>
      <c r="J52" s="60" t="s">
        <v>553</v>
      </c>
      <c r="K52" s="143"/>
    </row>
    <row r="53" spans="1:11" ht="59.25" customHeight="1">
      <c r="A53" s="67">
        <v>46</v>
      </c>
      <c r="B53" s="180">
        <v>42872</v>
      </c>
      <c r="C53" s="128" t="s">
        <v>554</v>
      </c>
      <c r="D53" s="188" t="s">
        <v>556</v>
      </c>
      <c r="E53" s="65" t="s">
        <v>555</v>
      </c>
      <c r="F53" s="70" t="s">
        <v>407</v>
      </c>
      <c r="G53" s="61">
        <v>2495.7</v>
      </c>
      <c r="H53" s="86" t="s">
        <v>456</v>
      </c>
      <c r="I53" s="182" t="s">
        <v>403</v>
      </c>
      <c r="J53" s="68"/>
      <c r="K53" s="143"/>
    </row>
    <row r="54" spans="1:11" ht="47.25" customHeight="1">
      <c r="A54" s="67">
        <v>47</v>
      </c>
      <c r="B54" s="202">
        <v>42880</v>
      </c>
      <c r="C54" s="203" t="s">
        <v>557</v>
      </c>
      <c r="D54" s="189" t="s">
        <v>558</v>
      </c>
      <c r="E54" s="135" t="s">
        <v>559</v>
      </c>
      <c r="F54" s="190" t="s">
        <v>407</v>
      </c>
      <c r="G54" s="191">
        <v>40000</v>
      </c>
      <c r="H54" s="162" t="s">
        <v>442</v>
      </c>
      <c r="I54" s="109" t="s">
        <v>409</v>
      </c>
      <c r="J54" s="95"/>
      <c r="K54" s="143"/>
    </row>
    <row r="55" spans="1:11" ht="47.25" customHeight="1">
      <c r="A55" s="67">
        <v>48</v>
      </c>
      <c r="B55" s="85">
        <v>42887</v>
      </c>
      <c r="C55" s="128" t="s">
        <v>560</v>
      </c>
      <c r="D55" s="89" t="s">
        <v>561</v>
      </c>
      <c r="E55" s="67" t="s">
        <v>405</v>
      </c>
      <c r="F55" s="133" t="s">
        <v>407</v>
      </c>
      <c r="G55" s="61">
        <v>10044</v>
      </c>
      <c r="H55" s="182" t="s">
        <v>478</v>
      </c>
      <c r="I55" s="182" t="s">
        <v>403</v>
      </c>
      <c r="J55" s="60" t="s">
        <v>562</v>
      </c>
      <c r="K55" s="143"/>
    </row>
    <row r="56" spans="1:11" ht="36" customHeight="1">
      <c r="A56" s="67">
        <v>49</v>
      </c>
      <c r="B56" s="85">
        <v>42887</v>
      </c>
      <c r="C56" s="128" t="s">
        <v>563</v>
      </c>
      <c r="D56" s="89" t="s">
        <v>564</v>
      </c>
      <c r="E56" s="65" t="s">
        <v>565</v>
      </c>
      <c r="F56" s="70" t="s">
        <v>461</v>
      </c>
      <c r="G56" s="61">
        <v>15000</v>
      </c>
      <c r="H56" s="86" t="s">
        <v>416</v>
      </c>
      <c r="I56" s="182" t="s">
        <v>403</v>
      </c>
      <c r="J56" s="82"/>
      <c r="K56" s="143"/>
    </row>
    <row r="57" spans="1:11" ht="38.25" customHeight="1">
      <c r="A57" s="67">
        <v>50</v>
      </c>
      <c r="B57" s="85">
        <v>42908</v>
      </c>
      <c r="C57" s="128" t="s">
        <v>181</v>
      </c>
      <c r="D57" s="89" t="s">
        <v>566</v>
      </c>
      <c r="E57" s="65" t="s">
        <v>424</v>
      </c>
      <c r="F57" s="70" t="s">
        <v>458</v>
      </c>
      <c r="G57" s="61">
        <v>6000</v>
      </c>
      <c r="H57" s="73" t="s">
        <v>457</v>
      </c>
      <c r="I57" s="182" t="s">
        <v>403</v>
      </c>
      <c r="J57" s="68"/>
      <c r="K57" s="143"/>
    </row>
    <row r="58" spans="1:11" ht="33.75" customHeight="1">
      <c r="A58" s="67">
        <v>51</v>
      </c>
      <c r="B58" s="85">
        <v>42908</v>
      </c>
      <c r="C58" s="128" t="s">
        <v>181</v>
      </c>
      <c r="D58" s="89" t="s">
        <v>567</v>
      </c>
      <c r="E58" s="65" t="s">
        <v>424</v>
      </c>
      <c r="F58" s="70" t="s">
        <v>458</v>
      </c>
      <c r="G58" s="61">
        <v>6000</v>
      </c>
      <c r="H58" s="73" t="s">
        <v>457</v>
      </c>
      <c r="I58" s="182" t="s">
        <v>403</v>
      </c>
      <c r="J58" s="68"/>
      <c r="K58" s="143"/>
    </row>
    <row r="59" spans="1:11" ht="32.25" customHeight="1">
      <c r="A59" s="67"/>
      <c r="B59" s="85"/>
      <c r="C59" s="128"/>
      <c r="D59" s="89"/>
      <c r="E59" s="65"/>
      <c r="F59" s="70"/>
      <c r="G59" s="61"/>
      <c r="H59" s="86"/>
      <c r="I59" s="182"/>
      <c r="J59" s="68"/>
      <c r="K59" s="143"/>
    </row>
    <row r="60" spans="1:11" ht="66" customHeight="1">
      <c r="A60" s="67"/>
      <c r="B60" s="85"/>
      <c r="C60" s="128"/>
      <c r="D60" s="91"/>
      <c r="E60" s="65"/>
      <c r="F60" s="70"/>
      <c r="G60" s="101"/>
      <c r="H60" s="81"/>
      <c r="I60" s="182"/>
      <c r="J60" s="60"/>
      <c r="K60" s="143"/>
    </row>
    <row r="61" spans="1:11" ht="48" customHeight="1">
      <c r="A61" s="67"/>
      <c r="B61" s="85"/>
      <c r="C61" s="128"/>
      <c r="D61" s="91"/>
      <c r="E61" s="65"/>
      <c r="F61" s="70"/>
      <c r="G61" s="61"/>
      <c r="H61" s="87"/>
      <c r="I61" s="182"/>
      <c r="J61" s="68"/>
      <c r="K61" s="143"/>
    </row>
    <row r="62" spans="1:11" ht="36" customHeight="1">
      <c r="A62" s="67"/>
      <c r="B62" s="85"/>
      <c r="C62" s="128"/>
      <c r="D62" s="89"/>
      <c r="E62" s="65"/>
      <c r="F62" s="70"/>
      <c r="G62" s="61"/>
      <c r="H62" s="73"/>
      <c r="I62" s="182"/>
      <c r="J62" s="82"/>
      <c r="K62" s="143"/>
    </row>
    <row r="63" spans="1:11" ht="27.75" customHeight="1">
      <c r="A63" s="67"/>
      <c r="B63" s="85"/>
      <c r="C63" s="128"/>
      <c r="D63" s="89"/>
      <c r="E63" s="65"/>
      <c r="F63" s="70"/>
      <c r="G63" s="61"/>
      <c r="H63" s="73"/>
      <c r="I63" s="81"/>
      <c r="J63" s="68"/>
      <c r="K63" s="143"/>
    </row>
    <row r="64" spans="1:11" ht="45.75" customHeight="1">
      <c r="A64" s="67"/>
      <c r="B64" s="126"/>
      <c r="C64" s="129"/>
      <c r="D64" s="189"/>
      <c r="E64" s="135"/>
      <c r="F64" s="96"/>
      <c r="G64" s="97"/>
      <c r="H64" s="162"/>
      <c r="I64" s="98"/>
      <c r="J64" s="146"/>
      <c r="K64" s="143"/>
    </row>
    <row r="65" spans="1:11" ht="45.75" customHeight="1">
      <c r="A65" s="67"/>
      <c r="B65" s="85"/>
      <c r="C65" s="128"/>
      <c r="D65" s="89"/>
      <c r="E65" s="65"/>
      <c r="F65" s="70"/>
      <c r="G65" s="61"/>
      <c r="H65" s="123"/>
      <c r="I65" s="182"/>
      <c r="J65" s="60"/>
      <c r="K65" s="143"/>
    </row>
    <row r="66" spans="1:11" ht="45.75" customHeight="1">
      <c r="A66" s="67"/>
      <c r="B66" s="85"/>
      <c r="C66" s="128"/>
      <c r="D66" s="89"/>
      <c r="E66" s="65"/>
      <c r="F66" s="70"/>
      <c r="G66" s="61"/>
      <c r="H66" s="123"/>
      <c r="I66" s="182"/>
      <c r="J66" s="82"/>
      <c r="K66" s="143"/>
    </row>
    <row r="67" spans="1:11" ht="45.75" customHeight="1">
      <c r="A67" s="67"/>
      <c r="B67" s="126"/>
      <c r="C67" s="129"/>
      <c r="D67" s="189"/>
      <c r="E67" s="135"/>
      <c r="F67" s="96"/>
      <c r="G67" s="97"/>
      <c r="H67" s="162"/>
      <c r="I67" s="98"/>
      <c r="J67" s="146"/>
      <c r="K67" s="143"/>
    </row>
    <row r="68" spans="1:11" ht="45.75" customHeight="1">
      <c r="A68" s="67"/>
      <c r="B68" s="126"/>
      <c r="C68" s="129"/>
      <c r="D68" s="189"/>
      <c r="E68" s="135"/>
      <c r="F68" s="96"/>
      <c r="G68" s="97"/>
      <c r="H68" s="162"/>
      <c r="I68" s="98"/>
      <c r="J68" s="146"/>
      <c r="K68" s="143"/>
    </row>
    <row r="69" spans="1:11" ht="45.75" customHeight="1">
      <c r="A69" s="67"/>
      <c r="B69" s="85"/>
      <c r="C69" s="128"/>
      <c r="D69" s="89"/>
      <c r="E69" s="65"/>
      <c r="F69" s="70"/>
      <c r="G69" s="61"/>
      <c r="H69" s="124"/>
      <c r="I69" s="182"/>
      <c r="J69" s="68"/>
      <c r="K69" s="143"/>
    </row>
    <row r="70" spans="1:11" ht="45.75" customHeight="1">
      <c r="A70" s="67"/>
      <c r="B70" s="85"/>
      <c r="C70" s="128"/>
      <c r="D70" s="89"/>
      <c r="E70" s="65"/>
      <c r="F70" s="70"/>
      <c r="G70" s="61"/>
      <c r="H70" s="73"/>
      <c r="I70" s="182"/>
      <c r="J70" s="68"/>
      <c r="K70" s="143"/>
    </row>
    <row r="71" spans="1:11" ht="45.75" customHeight="1">
      <c r="A71" s="67"/>
      <c r="B71" s="126"/>
      <c r="C71" s="129"/>
      <c r="D71" s="189"/>
      <c r="E71" s="135"/>
      <c r="F71" s="96"/>
      <c r="G71" s="97"/>
      <c r="H71" s="162"/>
      <c r="I71" s="98"/>
      <c r="J71" s="95"/>
      <c r="K71" s="143"/>
    </row>
    <row r="72" spans="1:11" ht="54" customHeight="1">
      <c r="A72" s="67"/>
      <c r="B72" s="85"/>
      <c r="C72" s="128"/>
      <c r="D72" s="89"/>
      <c r="E72" s="65"/>
      <c r="F72" s="70"/>
      <c r="G72" s="61"/>
      <c r="H72" s="124"/>
      <c r="I72" s="182"/>
      <c r="J72" s="68"/>
      <c r="K72" s="143"/>
    </row>
    <row r="73" spans="1:11" ht="60" customHeight="1">
      <c r="A73" s="67"/>
      <c r="B73" s="85"/>
      <c r="C73" s="128"/>
      <c r="D73" s="89"/>
      <c r="E73" s="65"/>
      <c r="F73" s="70"/>
      <c r="G73" s="61"/>
      <c r="H73" s="124"/>
      <c r="I73" s="182"/>
      <c r="J73" s="68"/>
      <c r="K73" s="143"/>
    </row>
    <row r="74" spans="1:11" ht="45.75" customHeight="1">
      <c r="A74" s="67"/>
      <c r="B74" s="85"/>
      <c r="C74" s="128"/>
      <c r="D74" s="89"/>
      <c r="E74" s="65"/>
      <c r="F74" s="70"/>
      <c r="G74" s="61"/>
      <c r="H74" s="86"/>
      <c r="I74" s="182"/>
      <c r="J74" s="68"/>
      <c r="K74" s="143"/>
    </row>
    <row r="75" spans="1:11" ht="45.75" customHeight="1">
      <c r="A75" s="67"/>
      <c r="B75" s="180"/>
      <c r="C75" s="128"/>
      <c r="D75" s="89"/>
      <c r="E75" s="65"/>
      <c r="F75" s="70"/>
      <c r="G75" s="61"/>
      <c r="H75" s="120"/>
      <c r="I75" s="71"/>
      <c r="J75" s="68"/>
      <c r="K75" s="143"/>
    </row>
    <row r="76" spans="1:11" ht="45.75" customHeight="1">
      <c r="A76" s="67"/>
      <c r="B76" s="180"/>
      <c r="C76" s="128"/>
      <c r="D76" s="89"/>
      <c r="E76" s="65"/>
      <c r="F76" s="70"/>
      <c r="G76" s="61"/>
      <c r="H76" s="124"/>
      <c r="I76" s="71"/>
      <c r="J76" s="68"/>
      <c r="K76" s="143"/>
    </row>
    <row r="77" spans="1:11" ht="45.75" customHeight="1">
      <c r="A77" s="67"/>
      <c r="B77" s="180"/>
      <c r="C77" s="128"/>
      <c r="D77" s="89"/>
      <c r="E77" s="65"/>
      <c r="F77" s="70"/>
      <c r="G77" s="61"/>
      <c r="H77" s="124"/>
      <c r="I77" s="71"/>
      <c r="J77" s="68"/>
      <c r="K77" s="143"/>
    </row>
    <row r="78" spans="1:11" ht="45.75" customHeight="1">
      <c r="A78" s="67"/>
      <c r="B78" s="180"/>
      <c r="C78" s="128"/>
      <c r="D78" s="79"/>
      <c r="E78" s="65"/>
      <c r="F78" s="70"/>
      <c r="G78" s="61"/>
      <c r="H78" s="120"/>
      <c r="I78" s="71"/>
      <c r="J78" s="68"/>
      <c r="K78" s="143"/>
    </row>
    <row r="79" spans="1:11" ht="39" customHeight="1">
      <c r="A79" s="67"/>
      <c r="B79" s="180"/>
      <c r="C79" s="128"/>
      <c r="D79" s="89"/>
      <c r="E79" s="65"/>
      <c r="F79" s="70"/>
      <c r="G79" s="61"/>
      <c r="H79" s="86"/>
      <c r="I79" s="182"/>
      <c r="J79" s="68"/>
      <c r="K79" s="143"/>
    </row>
    <row r="80" spans="1:11" ht="27.75" customHeight="1">
      <c r="A80" s="67"/>
      <c r="B80" s="67"/>
      <c r="C80" s="67"/>
      <c r="D80" s="152" t="s">
        <v>466</v>
      </c>
      <c r="E80" s="83"/>
      <c r="F80" s="70"/>
      <c r="G80" s="61">
        <f>G92-(G81+G82+G83)</f>
        <v>1116303.9</v>
      </c>
      <c r="H80" s="114"/>
      <c r="I80" s="71" t="s">
        <v>403</v>
      </c>
      <c r="J80" s="68"/>
      <c r="K80" s="143"/>
    </row>
    <row r="81" spans="1:11" ht="43.5" customHeight="1">
      <c r="A81" s="67"/>
      <c r="B81" s="67"/>
      <c r="C81" s="67"/>
      <c r="D81" s="153" t="s">
        <v>466</v>
      </c>
      <c r="E81" s="83"/>
      <c r="F81" s="92"/>
      <c r="G81" s="97">
        <f>G21+G23+G29+G37+G45+G54+G64+G68+G67+G71</f>
        <v>479000</v>
      </c>
      <c r="H81" s="124"/>
      <c r="I81" s="98" t="s">
        <v>409</v>
      </c>
      <c r="J81" s="68"/>
      <c r="K81" s="143"/>
    </row>
    <row r="82" spans="1:11" ht="42" customHeight="1">
      <c r="A82" s="67"/>
      <c r="B82" s="67"/>
      <c r="C82" s="67"/>
      <c r="D82" s="154" t="s">
        <v>466</v>
      </c>
      <c r="E82" s="83"/>
      <c r="F82" s="92"/>
      <c r="G82" s="100">
        <f>G13+G14</f>
        <v>290752.76</v>
      </c>
      <c r="H82" s="124"/>
      <c r="I82" s="88" t="s">
        <v>414</v>
      </c>
      <c r="J82" s="68"/>
      <c r="K82" s="143"/>
    </row>
    <row r="83" spans="1:11" ht="42" customHeight="1">
      <c r="A83" s="67"/>
      <c r="B83" s="67"/>
      <c r="C83" s="67"/>
      <c r="D83" s="155" t="s">
        <v>466</v>
      </c>
      <c r="E83" s="83"/>
      <c r="F83" s="92"/>
      <c r="G83" s="108">
        <f>G8+G9</f>
        <v>12425.630000000001</v>
      </c>
      <c r="H83" s="124"/>
      <c r="I83" s="103" t="s">
        <v>415</v>
      </c>
      <c r="J83" s="68"/>
      <c r="K83" s="143"/>
    </row>
    <row r="84" spans="1:11" ht="42" customHeight="1">
      <c r="A84" s="67">
        <v>1</v>
      </c>
      <c r="B84" s="134"/>
      <c r="C84" s="134"/>
      <c r="D84" s="156" t="s">
        <v>477</v>
      </c>
      <c r="E84" s="134"/>
      <c r="F84" s="134"/>
      <c r="G84" s="150">
        <f>SUM(G85:G91)</f>
        <v>81365.75</v>
      </c>
      <c r="H84" s="115"/>
      <c r="I84" s="149" t="s">
        <v>403</v>
      </c>
      <c r="J84" s="148"/>
      <c r="K84" s="143"/>
    </row>
    <row r="85" spans="1:11" ht="42" customHeight="1">
      <c r="A85" s="144" t="s">
        <v>592</v>
      </c>
      <c r="B85" s="208">
        <v>43046</v>
      </c>
      <c r="C85" s="207" t="s">
        <v>593</v>
      </c>
      <c r="D85" s="207" t="s">
        <v>465</v>
      </c>
      <c r="E85" s="209" t="s">
        <v>594</v>
      </c>
      <c r="F85" s="197" t="s">
        <v>575</v>
      </c>
      <c r="G85" s="148">
        <v>6730</v>
      </c>
      <c r="H85" s="184" t="s">
        <v>456</v>
      </c>
      <c r="I85" s="149" t="s">
        <v>403</v>
      </c>
      <c r="J85" s="198"/>
      <c r="K85" s="143"/>
    </row>
    <row r="86" spans="1:11" ht="42" customHeight="1">
      <c r="A86" s="144" t="s">
        <v>595</v>
      </c>
      <c r="B86" s="207" t="s">
        <v>596</v>
      </c>
      <c r="C86" s="144" t="s">
        <v>616</v>
      </c>
      <c r="D86" s="195" t="s">
        <v>576</v>
      </c>
      <c r="E86" s="209" t="s">
        <v>594</v>
      </c>
      <c r="F86" s="209" t="s">
        <v>597</v>
      </c>
      <c r="G86" s="148">
        <v>41311</v>
      </c>
      <c r="H86" s="184" t="s">
        <v>456</v>
      </c>
      <c r="I86" s="149" t="s">
        <v>403</v>
      </c>
      <c r="J86" s="198"/>
      <c r="K86" s="143"/>
    </row>
    <row r="87" spans="1:11" ht="42" customHeight="1">
      <c r="A87" s="144" t="s">
        <v>598</v>
      </c>
      <c r="B87" s="145" t="s">
        <v>604</v>
      </c>
      <c r="C87" s="211" t="s">
        <v>599</v>
      </c>
      <c r="D87" s="195" t="s">
        <v>464</v>
      </c>
      <c r="E87" s="147" t="s">
        <v>600</v>
      </c>
      <c r="F87" s="147" t="s">
        <v>601</v>
      </c>
      <c r="G87" s="148">
        <v>4273.35</v>
      </c>
      <c r="H87" s="184" t="s">
        <v>416</v>
      </c>
      <c r="I87" s="149" t="s">
        <v>403</v>
      </c>
      <c r="J87" s="212" t="s">
        <v>602</v>
      </c>
      <c r="K87" s="143"/>
    </row>
    <row r="88" spans="1:11" ht="42" customHeight="1">
      <c r="A88" s="144">
        <v>88</v>
      </c>
      <c r="B88" s="210" t="s">
        <v>603</v>
      </c>
      <c r="C88" s="210" t="s">
        <v>500</v>
      </c>
      <c r="D88" s="195" t="s">
        <v>577</v>
      </c>
      <c r="E88" s="209" t="s">
        <v>594</v>
      </c>
      <c r="F88" s="209" t="s">
        <v>605</v>
      </c>
      <c r="G88" s="148">
        <v>960</v>
      </c>
      <c r="H88" s="184" t="s">
        <v>416</v>
      </c>
      <c r="I88" s="149" t="s">
        <v>403</v>
      </c>
      <c r="J88" s="198"/>
      <c r="K88" s="143"/>
    </row>
    <row r="89" spans="1:11" ht="42" customHeight="1">
      <c r="A89" s="144" t="s">
        <v>606</v>
      </c>
      <c r="B89" s="210" t="s">
        <v>607</v>
      </c>
      <c r="C89" s="210" t="s">
        <v>608</v>
      </c>
      <c r="D89" s="195" t="s">
        <v>577</v>
      </c>
      <c r="E89" s="209" t="s">
        <v>594</v>
      </c>
      <c r="F89" s="209" t="s">
        <v>609</v>
      </c>
      <c r="G89" s="148">
        <v>2340</v>
      </c>
      <c r="H89" s="184" t="s">
        <v>416</v>
      </c>
      <c r="I89" s="149" t="s">
        <v>403</v>
      </c>
      <c r="J89" s="198"/>
      <c r="K89" s="143"/>
    </row>
    <row r="90" spans="1:11" ht="42" customHeight="1">
      <c r="A90" s="144">
        <v>94</v>
      </c>
      <c r="B90" s="210" t="s">
        <v>610</v>
      </c>
      <c r="C90" s="210" t="s">
        <v>503</v>
      </c>
      <c r="D90" s="195" t="s">
        <v>578</v>
      </c>
      <c r="E90" s="209" t="s">
        <v>611</v>
      </c>
      <c r="F90" s="209" t="s">
        <v>447</v>
      </c>
      <c r="G90" s="148">
        <v>3020</v>
      </c>
      <c r="H90" s="184" t="s">
        <v>416</v>
      </c>
      <c r="I90" s="149" t="s">
        <v>403</v>
      </c>
      <c r="J90" s="198"/>
      <c r="K90" s="143"/>
    </row>
    <row r="91" spans="1:11" ht="66.75" customHeight="1">
      <c r="A91" s="144" t="s">
        <v>612</v>
      </c>
      <c r="B91" s="145" t="s">
        <v>613</v>
      </c>
      <c r="C91" s="213" t="s">
        <v>614</v>
      </c>
      <c r="D91" s="195" t="s">
        <v>579</v>
      </c>
      <c r="E91" s="209" t="s">
        <v>594</v>
      </c>
      <c r="F91" s="209" t="s">
        <v>575</v>
      </c>
      <c r="G91" s="148">
        <v>22731.4</v>
      </c>
      <c r="H91" s="184" t="s">
        <v>416</v>
      </c>
      <c r="I91" s="149" t="s">
        <v>403</v>
      </c>
      <c r="J91" s="198"/>
      <c r="K91" s="143"/>
    </row>
    <row r="92" spans="1:11" ht="42" customHeight="1">
      <c r="A92" s="67"/>
      <c r="B92" s="167"/>
      <c r="C92" s="167"/>
      <c r="D92" s="168" t="s">
        <v>467</v>
      </c>
      <c r="E92" s="134"/>
      <c r="F92" s="134"/>
      <c r="G92" s="62">
        <f>SUM(G8:G79)+G84</f>
        <v>1898482.2899999998</v>
      </c>
      <c r="H92" s="115"/>
      <c r="I92" s="151"/>
      <c r="J92" s="148"/>
      <c r="K92" s="143"/>
    </row>
  </sheetData>
  <sheetProtection selectLockedCells="1" selectUnlockedCells="1"/>
  <mergeCells count="3">
    <mergeCell ref="A1:D1"/>
    <mergeCell ref="A2:D2"/>
    <mergeCell ref="A4:J4"/>
  </mergeCells>
  <printOptions gridLines="1"/>
  <pageMargins left="0.2362204724409449" right="0.2362204724409449" top="0.7480314960629921" bottom="0.7480314960629921" header="0.31496062992125984" footer="0.31496062992125984"/>
  <pageSetup blackAndWhite="1" fitToHeight="0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81"/>
  <sheetViews>
    <sheetView zoomScale="80" zoomScaleNormal="80" zoomScaleSheetLayoutView="80" zoomScalePageLayoutView="70" workbookViewId="0" topLeftCell="B72">
      <selection activeCell="H79" sqref="H79"/>
    </sheetView>
  </sheetViews>
  <sheetFormatPr defaultColWidth="9.00390625" defaultRowHeight="12.75"/>
  <cols>
    <col min="1" max="1" width="5.875" style="63" customWidth="1"/>
    <col min="2" max="2" width="13.25390625" style="63" customWidth="1"/>
    <col min="3" max="3" width="11.875" style="63" customWidth="1"/>
    <col min="4" max="4" width="65.625" style="63" customWidth="1"/>
    <col min="5" max="5" width="31.00390625" style="63" customWidth="1"/>
    <col min="6" max="6" width="15.125" style="63" customWidth="1"/>
    <col min="7" max="7" width="13.375" style="63" customWidth="1"/>
    <col min="8" max="8" width="23.75390625" style="121" customWidth="1"/>
    <col min="9" max="9" width="14.375" style="143" customWidth="1"/>
    <col min="10" max="10" width="14.375" style="64" customWidth="1"/>
    <col min="11" max="16384" width="9.125" style="64" customWidth="1"/>
  </cols>
  <sheetData>
    <row r="1" spans="1:4" ht="15.75">
      <c r="A1" s="489" t="s">
        <v>393</v>
      </c>
      <c r="B1" s="489"/>
      <c r="C1" s="489"/>
      <c r="D1" s="489"/>
    </row>
    <row r="2" spans="1:4" ht="15.75">
      <c r="A2" s="489" t="s">
        <v>394</v>
      </c>
      <c r="B2" s="489"/>
      <c r="C2" s="489"/>
      <c r="D2" s="489"/>
    </row>
    <row r="3" spans="1:4" ht="15.75">
      <c r="A3" s="177"/>
      <c r="B3" s="177"/>
      <c r="C3" s="177"/>
      <c r="D3" s="177"/>
    </row>
    <row r="4" spans="1:10" ht="19.5">
      <c r="A4" s="377" t="s">
        <v>587</v>
      </c>
      <c r="B4" s="377"/>
      <c r="C4" s="377"/>
      <c r="D4" s="377"/>
      <c r="E4" s="377"/>
      <c r="F4" s="377"/>
      <c r="G4" s="377"/>
      <c r="H4" s="377"/>
      <c r="I4" s="377"/>
      <c r="J4" s="377"/>
    </row>
    <row r="7" spans="1:10" s="66" customFormat="1" ht="59.25" customHeight="1">
      <c r="A7" s="65" t="s">
        <v>7</v>
      </c>
      <c r="B7" s="65" t="s">
        <v>0</v>
      </c>
      <c r="C7" s="65" t="s">
        <v>438</v>
      </c>
      <c r="D7" s="54" t="s">
        <v>5</v>
      </c>
      <c r="E7" s="54" t="s">
        <v>396</v>
      </c>
      <c r="F7" s="54" t="s">
        <v>81</v>
      </c>
      <c r="G7" s="51" t="s">
        <v>16</v>
      </c>
      <c r="H7" s="52" t="s">
        <v>397</v>
      </c>
      <c r="I7" s="60" t="s">
        <v>398</v>
      </c>
      <c r="J7" s="60" t="s">
        <v>399</v>
      </c>
    </row>
    <row r="8" spans="1:10" s="66" customFormat="1" ht="70.5" customHeight="1">
      <c r="A8" s="67">
        <v>1</v>
      </c>
      <c r="B8" s="140">
        <v>41311</v>
      </c>
      <c r="C8" s="106" t="s">
        <v>463</v>
      </c>
      <c r="D8" s="157" t="s">
        <v>413</v>
      </c>
      <c r="E8" s="105" t="s">
        <v>468</v>
      </c>
      <c r="F8" s="141" t="s">
        <v>432</v>
      </c>
      <c r="G8" s="142">
        <v>9580.55</v>
      </c>
      <c r="H8" s="132" t="s">
        <v>617</v>
      </c>
      <c r="I8" s="219" t="s">
        <v>693</v>
      </c>
      <c r="J8" s="60"/>
    </row>
    <row r="9" spans="1:10" s="66" customFormat="1" ht="71.25" customHeight="1">
      <c r="A9" s="67">
        <v>2</v>
      </c>
      <c r="B9" s="171">
        <v>41178</v>
      </c>
      <c r="C9" s="104" t="s">
        <v>568</v>
      </c>
      <c r="D9" s="105" t="s">
        <v>411</v>
      </c>
      <c r="E9" s="105" t="s">
        <v>412</v>
      </c>
      <c r="F9" s="107" t="s">
        <v>432</v>
      </c>
      <c r="G9" s="142">
        <v>6000</v>
      </c>
      <c r="H9" s="132" t="s">
        <v>617</v>
      </c>
      <c r="I9" s="219" t="s">
        <v>693</v>
      </c>
      <c r="J9" s="60"/>
    </row>
    <row r="10" spans="1:10" s="66" customFormat="1" ht="44.25" customHeight="1">
      <c r="A10" s="67">
        <v>3</v>
      </c>
      <c r="B10" s="85">
        <v>41414</v>
      </c>
      <c r="C10" s="67" t="s">
        <v>623</v>
      </c>
      <c r="D10" s="94" t="s">
        <v>469</v>
      </c>
      <c r="E10" s="54" t="s">
        <v>410</v>
      </c>
      <c r="F10" s="70" t="s">
        <v>432</v>
      </c>
      <c r="G10" s="61">
        <v>39600</v>
      </c>
      <c r="H10" s="81" t="s">
        <v>617</v>
      </c>
      <c r="I10" s="81" t="s">
        <v>694</v>
      </c>
      <c r="J10" s="60"/>
    </row>
    <row r="11" spans="1:10" s="66" customFormat="1" ht="43.5" customHeight="1">
      <c r="A11" s="67">
        <v>4</v>
      </c>
      <c r="B11" s="192">
        <v>42005</v>
      </c>
      <c r="C11" s="59">
        <v>6554319</v>
      </c>
      <c r="D11" s="183" t="s">
        <v>401</v>
      </c>
      <c r="E11" s="166" t="s">
        <v>624</v>
      </c>
      <c r="F11" s="183" t="s">
        <v>432</v>
      </c>
      <c r="G11" s="61">
        <v>65000</v>
      </c>
      <c r="H11" s="81" t="s">
        <v>617</v>
      </c>
      <c r="I11" s="182" t="s">
        <v>695</v>
      </c>
      <c r="J11" s="60"/>
    </row>
    <row r="12" spans="1:10" s="66" customFormat="1" ht="42" customHeight="1">
      <c r="A12" s="67">
        <v>5</v>
      </c>
      <c r="B12" s="85">
        <v>42846</v>
      </c>
      <c r="C12" s="67" t="s">
        <v>660</v>
      </c>
      <c r="D12" s="69" t="s">
        <v>482</v>
      </c>
      <c r="E12" s="60" t="s">
        <v>427</v>
      </c>
      <c r="F12" s="70" t="s">
        <v>428</v>
      </c>
      <c r="G12" s="80">
        <v>9888</v>
      </c>
      <c r="H12" s="123" t="s">
        <v>618</v>
      </c>
      <c r="I12" s="81" t="s">
        <v>695</v>
      </c>
      <c r="J12" s="60"/>
    </row>
    <row r="13" spans="1:10" s="66" customFormat="1" ht="26.25" customHeight="1">
      <c r="A13" s="67">
        <v>6</v>
      </c>
      <c r="B13" s="204">
        <v>43096</v>
      </c>
      <c r="C13" s="78" t="s">
        <v>589</v>
      </c>
      <c r="D13" s="139" t="s">
        <v>483</v>
      </c>
      <c r="E13" s="65" t="s">
        <v>462</v>
      </c>
      <c r="F13" s="70" t="s">
        <v>432</v>
      </c>
      <c r="G13" s="61">
        <v>1819.56</v>
      </c>
      <c r="H13" s="114" t="s">
        <v>618</v>
      </c>
      <c r="I13" s="81" t="s">
        <v>697</v>
      </c>
      <c r="J13" s="60"/>
    </row>
    <row r="14" spans="1:10" s="66" customFormat="1" ht="36.75" customHeight="1">
      <c r="A14" s="67">
        <v>7</v>
      </c>
      <c r="B14" s="125">
        <v>43101</v>
      </c>
      <c r="C14" s="130" t="s">
        <v>630</v>
      </c>
      <c r="D14" s="169" t="s">
        <v>435</v>
      </c>
      <c r="E14" s="159" t="s">
        <v>436</v>
      </c>
      <c r="F14" s="99" t="s">
        <v>432</v>
      </c>
      <c r="G14" s="100">
        <v>70437.96</v>
      </c>
      <c r="H14" s="170" t="s">
        <v>617</v>
      </c>
      <c r="I14" s="220" t="s">
        <v>696</v>
      </c>
      <c r="J14" s="60"/>
    </row>
    <row r="15" spans="1:10" s="66" customFormat="1" ht="36.75" customHeight="1">
      <c r="A15" s="67">
        <v>8</v>
      </c>
      <c r="B15" s="85">
        <v>43101</v>
      </c>
      <c r="C15" s="128" t="s">
        <v>661</v>
      </c>
      <c r="D15" s="158" t="s">
        <v>662</v>
      </c>
      <c r="E15" s="65" t="s">
        <v>663</v>
      </c>
      <c r="F15" s="70" t="s">
        <v>432</v>
      </c>
      <c r="G15" s="216">
        <v>15012.36</v>
      </c>
      <c r="H15" s="114" t="s">
        <v>618</v>
      </c>
      <c r="I15" s="81" t="s">
        <v>697</v>
      </c>
      <c r="J15" s="60"/>
    </row>
    <row r="16" spans="1:10" s="66" customFormat="1" ht="37.5" customHeight="1">
      <c r="A16" s="67">
        <v>9</v>
      </c>
      <c r="B16" s="85">
        <v>43101</v>
      </c>
      <c r="C16" s="128" t="s">
        <v>665</v>
      </c>
      <c r="D16" s="158" t="s">
        <v>664</v>
      </c>
      <c r="E16" s="65" t="s">
        <v>663</v>
      </c>
      <c r="F16" s="70" t="s">
        <v>432</v>
      </c>
      <c r="G16" s="216">
        <v>5000</v>
      </c>
      <c r="H16" s="114" t="s">
        <v>618</v>
      </c>
      <c r="I16" s="81" t="s">
        <v>695</v>
      </c>
      <c r="J16" s="60"/>
    </row>
    <row r="17" spans="1:10" s="66" customFormat="1" ht="36" customHeight="1">
      <c r="A17" s="67">
        <v>10</v>
      </c>
      <c r="B17" s="125">
        <v>43101</v>
      </c>
      <c r="C17" s="130" t="s">
        <v>634</v>
      </c>
      <c r="D17" s="169" t="s">
        <v>423</v>
      </c>
      <c r="E17" s="159" t="s">
        <v>436</v>
      </c>
      <c r="F17" s="99" t="s">
        <v>432</v>
      </c>
      <c r="G17" s="100">
        <v>230619.45</v>
      </c>
      <c r="H17" s="170" t="s">
        <v>617</v>
      </c>
      <c r="I17" s="220" t="s">
        <v>696</v>
      </c>
      <c r="J17" s="60"/>
    </row>
    <row r="18" spans="1:10" s="66" customFormat="1" ht="44.25" customHeight="1">
      <c r="A18" s="67">
        <v>11</v>
      </c>
      <c r="B18" s="85">
        <v>43101</v>
      </c>
      <c r="C18" s="67" t="s">
        <v>588</v>
      </c>
      <c r="D18" s="206" t="s">
        <v>475</v>
      </c>
      <c r="E18" s="54" t="s">
        <v>392</v>
      </c>
      <c r="F18" s="70" t="s">
        <v>432</v>
      </c>
      <c r="G18" s="74">
        <v>88200</v>
      </c>
      <c r="H18" s="122" t="s">
        <v>617</v>
      </c>
      <c r="I18" s="81" t="s">
        <v>697</v>
      </c>
      <c r="J18" s="60"/>
    </row>
    <row r="19" spans="1:10" s="66" customFormat="1" ht="43.5" customHeight="1">
      <c r="A19" s="67">
        <v>12</v>
      </c>
      <c r="B19" s="85">
        <v>43101</v>
      </c>
      <c r="C19" s="128" t="s">
        <v>591</v>
      </c>
      <c r="D19" s="72" t="s">
        <v>420</v>
      </c>
      <c r="E19" s="65" t="s">
        <v>417</v>
      </c>
      <c r="F19" s="70" t="s">
        <v>432</v>
      </c>
      <c r="G19" s="61">
        <v>56640</v>
      </c>
      <c r="H19" s="123" t="s">
        <v>619</v>
      </c>
      <c r="I19" s="78" t="s">
        <v>695</v>
      </c>
      <c r="J19" s="65" t="s">
        <v>440</v>
      </c>
    </row>
    <row r="20" spans="1:10" s="66" customFormat="1" ht="51" customHeight="1">
      <c r="A20" s="67">
        <v>13</v>
      </c>
      <c r="B20" s="85">
        <v>43101</v>
      </c>
      <c r="C20" s="67">
        <v>3</v>
      </c>
      <c r="D20" s="94" t="s">
        <v>419</v>
      </c>
      <c r="E20" s="54" t="s">
        <v>418</v>
      </c>
      <c r="F20" s="70" t="s">
        <v>432</v>
      </c>
      <c r="G20" s="74">
        <v>99000</v>
      </c>
      <c r="H20" s="75" t="s">
        <v>619</v>
      </c>
      <c r="I20" s="81" t="s">
        <v>695</v>
      </c>
      <c r="J20" s="60" t="s">
        <v>422</v>
      </c>
    </row>
    <row r="21" spans="1:10" s="66" customFormat="1" ht="41.25" customHeight="1">
      <c r="A21" s="67">
        <v>14</v>
      </c>
      <c r="B21" s="85">
        <v>43101</v>
      </c>
      <c r="C21" s="67">
        <v>4</v>
      </c>
      <c r="D21" s="84" t="s">
        <v>507</v>
      </c>
      <c r="E21" s="65" t="s">
        <v>418</v>
      </c>
      <c r="F21" s="85" t="s">
        <v>432</v>
      </c>
      <c r="G21" s="62">
        <v>12000</v>
      </c>
      <c r="H21" s="81" t="s">
        <v>472</v>
      </c>
      <c r="I21" s="81" t="s">
        <v>695</v>
      </c>
      <c r="J21" s="82"/>
    </row>
    <row r="22" spans="1:10" s="66" customFormat="1" ht="41.25" customHeight="1">
      <c r="A22" s="67">
        <v>15</v>
      </c>
      <c r="B22" s="85">
        <v>43112</v>
      </c>
      <c r="C22" s="67" t="s">
        <v>704</v>
      </c>
      <c r="D22" s="84" t="s">
        <v>400</v>
      </c>
      <c r="E22" s="65" t="s">
        <v>705</v>
      </c>
      <c r="F22" s="85" t="s">
        <v>432</v>
      </c>
      <c r="G22" s="62">
        <v>99000</v>
      </c>
      <c r="H22" s="86" t="s">
        <v>651</v>
      </c>
      <c r="I22" s="81" t="s">
        <v>695</v>
      </c>
      <c r="J22" s="82"/>
    </row>
    <row r="23" spans="1:10" s="66" customFormat="1" ht="33.75" customHeight="1">
      <c r="A23" s="67">
        <v>15</v>
      </c>
      <c r="B23" s="85">
        <v>43112</v>
      </c>
      <c r="C23" s="128" t="s">
        <v>500</v>
      </c>
      <c r="D23" s="68" t="s">
        <v>431</v>
      </c>
      <c r="E23" s="65" t="s">
        <v>408</v>
      </c>
      <c r="F23" s="70" t="s">
        <v>432</v>
      </c>
      <c r="G23" s="61">
        <v>12000</v>
      </c>
      <c r="H23" s="120" t="s">
        <v>617</v>
      </c>
      <c r="I23" s="81" t="s">
        <v>697</v>
      </c>
      <c r="J23" s="166"/>
    </row>
    <row r="24" spans="1:10" s="66" customFormat="1" ht="45.75" customHeight="1">
      <c r="A24" s="67">
        <v>16</v>
      </c>
      <c r="B24" s="85">
        <v>43112</v>
      </c>
      <c r="C24" s="128" t="s">
        <v>503</v>
      </c>
      <c r="D24" s="166" t="s">
        <v>574</v>
      </c>
      <c r="E24" s="65" t="s">
        <v>620</v>
      </c>
      <c r="F24" s="70" t="s">
        <v>428</v>
      </c>
      <c r="G24" s="61">
        <v>61509.19</v>
      </c>
      <c r="H24" s="182" t="s">
        <v>666</v>
      </c>
      <c r="I24" s="182" t="s">
        <v>695</v>
      </c>
      <c r="J24" s="83" t="s">
        <v>667</v>
      </c>
    </row>
    <row r="25" spans="1:10" s="66" customFormat="1" ht="41.25" customHeight="1">
      <c r="A25" s="67">
        <v>17</v>
      </c>
      <c r="B25" s="85">
        <v>43115</v>
      </c>
      <c r="C25" s="128" t="s">
        <v>621</v>
      </c>
      <c r="D25" s="166" t="s">
        <v>441</v>
      </c>
      <c r="E25" s="65" t="s">
        <v>418</v>
      </c>
      <c r="F25" s="70">
        <v>42736</v>
      </c>
      <c r="G25" s="61">
        <v>18738</v>
      </c>
      <c r="H25" s="120" t="s">
        <v>619</v>
      </c>
      <c r="I25" s="81" t="s">
        <v>697</v>
      </c>
      <c r="J25" s="75"/>
    </row>
    <row r="26" spans="1:10" s="66" customFormat="1" ht="63" customHeight="1">
      <c r="A26" s="67">
        <v>18</v>
      </c>
      <c r="B26" s="163">
        <v>43116</v>
      </c>
      <c r="C26" s="164" t="s">
        <v>622</v>
      </c>
      <c r="D26" s="161" t="s">
        <v>685</v>
      </c>
      <c r="E26" s="135" t="s">
        <v>471</v>
      </c>
      <c r="F26" s="96" t="s">
        <v>428</v>
      </c>
      <c r="G26" s="97">
        <v>15200</v>
      </c>
      <c r="H26" s="162" t="s">
        <v>627</v>
      </c>
      <c r="I26" s="164" t="s">
        <v>698</v>
      </c>
      <c r="J26" s="60"/>
    </row>
    <row r="27" spans="1:10" s="66" customFormat="1" ht="42" customHeight="1">
      <c r="A27" s="67">
        <v>19</v>
      </c>
      <c r="B27" s="85">
        <v>43109</v>
      </c>
      <c r="C27" s="67">
        <v>9</v>
      </c>
      <c r="D27" s="173" t="s">
        <v>625</v>
      </c>
      <c r="E27" s="65" t="s">
        <v>490</v>
      </c>
      <c r="F27" s="70" t="s">
        <v>432</v>
      </c>
      <c r="G27" s="61">
        <v>49400</v>
      </c>
      <c r="H27" s="120" t="s">
        <v>416</v>
      </c>
      <c r="I27" s="81" t="s">
        <v>694</v>
      </c>
      <c r="J27" s="65"/>
    </row>
    <row r="28" spans="1:10" s="66" customFormat="1" ht="33" customHeight="1">
      <c r="A28" s="67">
        <v>20</v>
      </c>
      <c r="B28" s="85">
        <v>43116</v>
      </c>
      <c r="C28" s="128" t="s">
        <v>450</v>
      </c>
      <c r="D28" s="166" t="s">
        <v>626</v>
      </c>
      <c r="E28" s="65" t="s">
        <v>620</v>
      </c>
      <c r="F28" s="70" t="s">
        <v>428</v>
      </c>
      <c r="G28" s="61">
        <v>12769.91</v>
      </c>
      <c r="H28" s="182" t="s">
        <v>618</v>
      </c>
      <c r="I28" s="182" t="s">
        <v>694</v>
      </c>
      <c r="J28" s="60"/>
    </row>
    <row r="29" spans="1:10" s="66" customFormat="1" ht="47.25" customHeight="1">
      <c r="A29" s="67">
        <v>21</v>
      </c>
      <c r="B29" s="126">
        <v>43117</v>
      </c>
      <c r="C29" s="111">
        <v>11</v>
      </c>
      <c r="D29" s="161" t="s">
        <v>686</v>
      </c>
      <c r="E29" s="135" t="s">
        <v>430</v>
      </c>
      <c r="F29" s="96" t="s">
        <v>455</v>
      </c>
      <c r="G29" s="97">
        <v>15000</v>
      </c>
      <c r="H29" s="127" t="s">
        <v>627</v>
      </c>
      <c r="I29" s="164" t="s">
        <v>698</v>
      </c>
      <c r="J29" s="68"/>
    </row>
    <row r="30" spans="1:10" s="66" customFormat="1" ht="39.75" customHeight="1">
      <c r="A30" s="67">
        <v>22</v>
      </c>
      <c r="B30" s="85">
        <v>43123</v>
      </c>
      <c r="C30" s="128" t="s">
        <v>451</v>
      </c>
      <c r="D30" s="166" t="s">
        <v>628</v>
      </c>
      <c r="E30" s="65" t="s">
        <v>620</v>
      </c>
      <c r="F30" s="70" t="s">
        <v>455</v>
      </c>
      <c r="G30" s="61">
        <v>16000</v>
      </c>
      <c r="H30" s="182" t="s">
        <v>617</v>
      </c>
      <c r="I30" s="182" t="s">
        <v>695</v>
      </c>
      <c r="J30" s="166"/>
    </row>
    <row r="31" spans="1:10" s="66" customFormat="1" ht="40.5" customHeight="1">
      <c r="A31" s="67">
        <v>23</v>
      </c>
      <c r="B31" s="85">
        <v>43125</v>
      </c>
      <c r="C31" s="128" t="s">
        <v>639</v>
      </c>
      <c r="D31" s="79" t="s">
        <v>439</v>
      </c>
      <c r="E31" s="65" t="s">
        <v>640</v>
      </c>
      <c r="F31" s="70" t="s">
        <v>432</v>
      </c>
      <c r="G31" s="61">
        <v>2240</v>
      </c>
      <c r="H31" s="120" t="s">
        <v>416</v>
      </c>
      <c r="I31" s="81" t="s">
        <v>695</v>
      </c>
      <c r="J31" s="166"/>
    </row>
    <row r="32" spans="1:10" s="66" customFormat="1" ht="35.25" customHeight="1">
      <c r="A32" s="67">
        <v>24</v>
      </c>
      <c r="B32" s="85">
        <v>43131</v>
      </c>
      <c r="C32" s="128" t="s">
        <v>495</v>
      </c>
      <c r="D32" s="79" t="s">
        <v>647</v>
      </c>
      <c r="E32" s="65" t="s">
        <v>545</v>
      </c>
      <c r="F32" s="70" t="s">
        <v>432</v>
      </c>
      <c r="G32" s="61">
        <v>39600</v>
      </c>
      <c r="H32" s="120" t="s">
        <v>618</v>
      </c>
      <c r="I32" s="182" t="s">
        <v>695</v>
      </c>
      <c r="J32" s="79"/>
    </row>
    <row r="33" spans="1:10" s="66" customFormat="1" ht="33" customHeight="1">
      <c r="A33" s="67">
        <v>25</v>
      </c>
      <c r="B33" s="85">
        <v>43133</v>
      </c>
      <c r="C33" s="128" t="s">
        <v>452</v>
      </c>
      <c r="D33" s="79" t="s">
        <v>445</v>
      </c>
      <c r="E33" s="65" t="s">
        <v>446</v>
      </c>
      <c r="F33" s="53" t="s">
        <v>455</v>
      </c>
      <c r="G33" s="61">
        <v>28000</v>
      </c>
      <c r="H33" s="123" t="s">
        <v>629</v>
      </c>
      <c r="I33" s="81" t="s">
        <v>695</v>
      </c>
      <c r="J33" s="166"/>
    </row>
    <row r="34" spans="1:10" s="66" customFormat="1" ht="38.25" customHeight="1">
      <c r="A34" s="67">
        <v>26</v>
      </c>
      <c r="B34" s="53">
        <v>43136</v>
      </c>
      <c r="C34" s="78" t="s">
        <v>453</v>
      </c>
      <c r="D34" s="166" t="s">
        <v>632</v>
      </c>
      <c r="E34" s="65" t="s">
        <v>631</v>
      </c>
      <c r="F34" s="70" t="s">
        <v>455</v>
      </c>
      <c r="G34" s="61">
        <v>60000</v>
      </c>
      <c r="H34" s="128" t="s">
        <v>617</v>
      </c>
      <c r="I34" s="128" t="s">
        <v>695</v>
      </c>
      <c r="J34" s="79"/>
    </row>
    <row r="35" spans="1:10" s="66" customFormat="1" ht="33.75" customHeight="1">
      <c r="A35" s="67">
        <v>27</v>
      </c>
      <c r="B35" s="163">
        <v>43136</v>
      </c>
      <c r="C35" s="129" t="s">
        <v>633</v>
      </c>
      <c r="D35" s="189" t="s">
        <v>683</v>
      </c>
      <c r="E35" s="135" t="s">
        <v>644</v>
      </c>
      <c r="F35" s="96" t="s">
        <v>455</v>
      </c>
      <c r="G35" s="97">
        <v>15050</v>
      </c>
      <c r="H35" s="127" t="s">
        <v>627</v>
      </c>
      <c r="I35" s="218" t="s">
        <v>699</v>
      </c>
      <c r="J35" s="68"/>
    </row>
    <row r="36" spans="1:10" s="66" customFormat="1" ht="39" customHeight="1">
      <c r="A36" s="67">
        <v>28</v>
      </c>
      <c r="B36" s="126">
        <v>43136</v>
      </c>
      <c r="C36" s="129" t="s">
        <v>635</v>
      </c>
      <c r="D36" s="214" t="s">
        <v>583</v>
      </c>
      <c r="E36" s="135" t="s">
        <v>584</v>
      </c>
      <c r="F36" s="96" t="s">
        <v>455</v>
      </c>
      <c r="G36" s="97">
        <v>10000</v>
      </c>
      <c r="H36" s="162" t="s">
        <v>627</v>
      </c>
      <c r="I36" s="218" t="s">
        <v>699</v>
      </c>
      <c r="J36" s="60"/>
    </row>
    <row r="37" spans="1:10" s="66" customFormat="1" ht="44.25" customHeight="1">
      <c r="A37" s="67">
        <v>29</v>
      </c>
      <c r="B37" s="85">
        <v>43137</v>
      </c>
      <c r="C37" s="128" t="s">
        <v>648</v>
      </c>
      <c r="D37" s="89" t="s">
        <v>636</v>
      </c>
      <c r="E37" s="65" t="s">
        <v>526</v>
      </c>
      <c r="F37" s="70" t="s">
        <v>461</v>
      </c>
      <c r="G37" s="61">
        <v>4100</v>
      </c>
      <c r="H37" s="86" t="s">
        <v>617</v>
      </c>
      <c r="I37" s="182" t="s">
        <v>697</v>
      </c>
      <c r="J37" s="68"/>
    </row>
    <row r="38" spans="1:10" s="66" customFormat="1" ht="38.25" customHeight="1">
      <c r="A38" s="67">
        <v>30</v>
      </c>
      <c r="B38" s="137">
        <v>43138</v>
      </c>
      <c r="C38" s="165">
        <v>18</v>
      </c>
      <c r="D38" s="79" t="s">
        <v>637</v>
      </c>
      <c r="E38" s="65" t="s">
        <v>638</v>
      </c>
      <c r="F38" s="53" t="s">
        <v>461</v>
      </c>
      <c r="G38" s="61">
        <v>90000</v>
      </c>
      <c r="H38" s="123" t="s">
        <v>629</v>
      </c>
      <c r="I38" s="81" t="s">
        <v>697</v>
      </c>
      <c r="J38" s="60"/>
    </row>
    <row r="39" spans="1:10" s="66" customFormat="1" ht="39.75" customHeight="1">
      <c r="A39" s="67">
        <v>31</v>
      </c>
      <c r="B39" s="85">
        <v>43138</v>
      </c>
      <c r="C39" s="181" t="s">
        <v>641</v>
      </c>
      <c r="D39" s="89" t="s">
        <v>449</v>
      </c>
      <c r="E39" s="90" t="s">
        <v>508</v>
      </c>
      <c r="F39" s="133" t="s">
        <v>455</v>
      </c>
      <c r="G39" s="136">
        <v>42202.5</v>
      </c>
      <c r="H39" s="86" t="s">
        <v>617</v>
      </c>
      <c r="I39" s="182" t="s">
        <v>695</v>
      </c>
      <c r="J39" s="68"/>
    </row>
    <row r="40" spans="1:10" s="66" customFormat="1" ht="33.75" customHeight="1">
      <c r="A40" s="67">
        <v>32</v>
      </c>
      <c r="B40" s="85">
        <v>43143</v>
      </c>
      <c r="C40" s="128" t="s">
        <v>642</v>
      </c>
      <c r="D40" s="166" t="s">
        <v>643</v>
      </c>
      <c r="E40" s="65" t="s">
        <v>620</v>
      </c>
      <c r="F40" s="70" t="s">
        <v>455</v>
      </c>
      <c r="G40" s="61">
        <v>14717.11</v>
      </c>
      <c r="H40" s="182" t="s">
        <v>617</v>
      </c>
      <c r="I40" s="182" t="s">
        <v>695</v>
      </c>
      <c r="J40" s="68"/>
    </row>
    <row r="41" spans="1:10" s="66" customFormat="1" ht="45" customHeight="1">
      <c r="A41" s="67">
        <v>33</v>
      </c>
      <c r="B41" s="163">
        <v>43145</v>
      </c>
      <c r="C41" s="129" t="s">
        <v>645</v>
      </c>
      <c r="D41" s="189" t="s">
        <v>581</v>
      </c>
      <c r="E41" s="135" t="s">
        <v>644</v>
      </c>
      <c r="F41" s="96" t="s">
        <v>447</v>
      </c>
      <c r="G41" s="97">
        <v>19950</v>
      </c>
      <c r="H41" s="127" t="s">
        <v>627</v>
      </c>
      <c r="I41" s="218" t="s">
        <v>700</v>
      </c>
      <c r="J41" s="82"/>
    </row>
    <row r="42" spans="1:10" s="66" customFormat="1" ht="42" customHeight="1">
      <c r="A42" s="67">
        <v>34</v>
      </c>
      <c r="B42" s="85">
        <v>43146</v>
      </c>
      <c r="C42" s="131" t="s">
        <v>659</v>
      </c>
      <c r="D42" s="89" t="s">
        <v>570</v>
      </c>
      <c r="E42" s="90" t="s">
        <v>508</v>
      </c>
      <c r="F42" s="133" t="s">
        <v>455</v>
      </c>
      <c r="G42" s="136">
        <v>10003.82</v>
      </c>
      <c r="H42" s="86" t="s">
        <v>617</v>
      </c>
      <c r="I42" s="182" t="s">
        <v>697</v>
      </c>
      <c r="J42" s="82"/>
    </row>
    <row r="43" spans="1:11" ht="47.25" customHeight="1">
      <c r="A43" s="67">
        <v>35</v>
      </c>
      <c r="B43" s="85">
        <v>43151</v>
      </c>
      <c r="C43" s="131" t="s">
        <v>646</v>
      </c>
      <c r="D43" s="76" t="s">
        <v>425</v>
      </c>
      <c r="E43" s="160" t="s">
        <v>426</v>
      </c>
      <c r="F43" s="70" t="s">
        <v>432</v>
      </c>
      <c r="G43" s="77">
        <v>10800.34</v>
      </c>
      <c r="H43" s="123" t="s">
        <v>617</v>
      </c>
      <c r="I43" s="81" t="s">
        <v>697</v>
      </c>
      <c r="J43" s="205"/>
      <c r="K43" s="143"/>
    </row>
    <row r="44" spans="1:11" ht="47.25" customHeight="1">
      <c r="A44" s="67">
        <v>36</v>
      </c>
      <c r="B44" s="85">
        <v>43160</v>
      </c>
      <c r="C44" s="131" t="s">
        <v>658</v>
      </c>
      <c r="D44" s="89" t="s">
        <v>657</v>
      </c>
      <c r="E44" s="65" t="s">
        <v>565</v>
      </c>
      <c r="F44" s="70" t="s">
        <v>461</v>
      </c>
      <c r="G44" s="61">
        <v>10000</v>
      </c>
      <c r="H44" s="86" t="s">
        <v>416</v>
      </c>
      <c r="I44" s="182" t="s">
        <v>697</v>
      </c>
      <c r="J44" s="205"/>
      <c r="K44" s="143"/>
    </row>
    <row r="45" spans="1:11" ht="36" customHeight="1">
      <c r="A45" s="67">
        <v>37</v>
      </c>
      <c r="B45" s="85">
        <v>43171</v>
      </c>
      <c r="C45" s="128" t="s">
        <v>552</v>
      </c>
      <c r="D45" s="166" t="s">
        <v>574</v>
      </c>
      <c r="E45" s="65" t="s">
        <v>620</v>
      </c>
      <c r="F45" s="70" t="s">
        <v>428</v>
      </c>
      <c r="G45" s="61">
        <v>5786.5</v>
      </c>
      <c r="H45" s="182" t="s">
        <v>617</v>
      </c>
      <c r="I45" s="182" t="s">
        <v>697</v>
      </c>
      <c r="J45" s="68"/>
      <c r="K45" s="143"/>
    </row>
    <row r="46" spans="1:11" ht="42.75" customHeight="1">
      <c r="A46" s="67">
        <v>38</v>
      </c>
      <c r="B46" s="126">
        <v>43178</v>
      </c>
      <c r="C46" s="129" t="s">
        <v>560</v>
      </c>
      <c r="D46" s="189" t="s">
        <v>649</v>
      </c>
      <c r="E46" s="135" t="s">
        <v>650</v>
      </c>
      <c r="F46" s="96" t="s">
        <v>404</v>
      </c>
      <c r="G46" s="97">
        <v>600000</v>
      </c>
      <c r="H46" s="215" t="s">
        <v>651</v>
      </c>
      <c r="I46" s="218" t="s">
        <v>700</v>
      </c>
      <c r="J46" s="68"/>
      <c r="K46" s="143"/>
    </row>
    <row r="47" spans="1:11" ht="31.5" customHeight="1">
      <c r="A47" s="67">
        <v>39</v>
      </c>
      <c r="B47" s="128" t="s">
        <v>652</v>
      </c>
      <c r="C47" s="128" t="s">
        <v>573</v>
      </c>
      <c r="D47" s="68" t="s">
        <v>542</v>
      </c>
      <c r="E47" s="65" t="s">
        <v>408</v>
      </c>
      <c r="F47" s="70" t="s">
        <v>447</v>
      </c>
      <c r="G47" s="61">
        <v>12890</v>
      </c>
      <c r="H47" s="120" t="s">
        <v>617</v>
      </c>
      <c r="I47" s="182" t="s">
        <v>697</v>
      </c>
      <c r="J47" s="82"/>
      <c r="K47" s="143"/>
    </row>
    <row r="48" spans="1:11" ht="37.5" customHeight="1">
      <c r="A48" s="67">
        <v>40</v>
      </c>
      <c r="B48" s="126">
        <v>43180</v>
      </c>
      <c r="C48" s="129" t="s">
        <v>580</v>
      </c>
      <c r="D48" s="189" t="s">
        <v>684</v>
      </c>
      <c r="E48" s="135" t="s">
        <v>644</v>
      </c>
      <c r="F48" s="96" t="s">
        <v>404</v>
      </c>
      <c r="G48" s="97">
        <v>39600</v>
      </c>
      <c r="H48" s="127" t="s">
        <v>627</v>
      </c>
      <c r="I48" s="218" t="s">
        <v>700</v>
      </c>
      <c r="J48" s="82"/>
      <c r="K48" s="143"/>
    </row>
    <row r="49" spans="1:11" ht="37.5" customHeight="1">
      <c r="A49" s="67">
        <v>41</v>
      </c>
      <c r="B49" s="85">
        <v>43181</v>
      </c>
      <c r="C49" s="128" t="s">
        <v>653</v>
      </c>
      <c r="D49" s="89" t="s">
        <v>655</v>
      </c>
      <c r="E49" s="65" t="s">
        <v>531</v>
      </c>
      <c r="F49" s="70" t="s">
        <v>404</v>
      </c>
      <c r="G49" s="61">
        <v>3500</v>
      </c>
      <c r="H49" s="123" t="s">
        <v>656</v>
      </c>
      <c r="I49" s="182" t="s">
        <v>697</v>
      </c>
      <c r="J49" s="82"/>
      <c r="K49" s="143"/>
    </row>
    <row r="50" spans="1:11" ht="62.25" customHeight="1">
      <c r="A50" s="67">
        <v>42</v>
      </c>
      <c r="B50" s="163">
        <v>43185</v>
      </c>
      <c r="C50" s="164" t="s">
        <v>654</v>
      </c>
      <c r="D50" s="161" t="s">
        <v>685</v>
      </c>
      <c r="E50" s="135" t="s">
        <v>471</v>
      </c>
      <c r="F50" s="96" t="s">
        <v>404</v>
      </c>
      <c r="G50" s="97">
        <v>14000</v>
      </c>
      <c r="H50" s="162" t="s">
        <v>627</v>
      </c>
      <c r="I50" s="164" t="s">
        <v>700</v>
      </c>
      <c r="J50" s="68"/>
      <c r="K50" s="143"/>
    </row>
    <row r="51" spans="1:11" ht="33.75" customHeight="1">
      <c r="A51" s="67">
        <v>43</v>
      </c>
      <c r="B51" s="85">
        <v>43196</v>
      </c>
      <c r="C51" s="67">
        <v>28</v>
      </c>
      <c r="D51" s="68" t="s">
        <v>668</v>
      </c>
      <c r="E51" s="60" t="s">
        <v>406</v>
      </c>
      <c r="F51" s="70" t="s">
        <v>432</v>
      </c>
      <c r="G51" s="61">
        <v>99960</v>
      </c>
      <c r="H51" s="120" t="s">
        <v>617</v>
      </c>
      <c r="I51" s="182" t="s">
        <v>697</v>
      </c>
      <c r="J51" s="68"/>
      <c r="K51" s="143"/>
    </row>
    <row r="52" spans="1:11" ht="39" customHeight="1">
      <c r="A52" s="67">
        <v>44</v>
      </c>
      <c r="B52" s="85">
        <v>43202</v>
      </c>
      <c r="C52" s="128" t="s">
        <v>444</v>
      </c>
      <c r="D52" s="68" t="s">
        <v>670</v>
      </c>
      <c r="E52" s="65" t="s">
        <v>669</v>
      </c>
      <c r="F52" s="70" t="s">
        <v>404</v>
      </c>
      <c r="G52" s="61">
        <v>48830</v>
      </c>
      <c r="H52" s="120" t="s">
        <v>617</v>
      </c>
      <c r="I52" s="182" t="s">
        <v>697</v>
      </c>
      <c r="J52" s="68"/>
      <c r="K52" s="143"/>
    </row>
    <row r="53" spans="1:11" ht="30" customHeight="1">
      <c r="A53" s="67">
        <v>45</v>
      </c>
      <c r="B53" s="85">
        <v>43205</v>
      </c>
      <c r="C53" s="128" t="s">
        <v>671</v>
      </c>
      <c r="D53" s="89" t="s">
        <v>672</v>
      </c>
      <c r="E53" s="65" t="s">
        <v>673</v>
      </c>
      <c r="F53" s="70" t="s">
        <v>404</v>
      </c>
      <c r="G53" s="61">
        <v>2800</v>
      </c>
      <c r="H53" s="120" t="s">
        <v>617</v>
      </c>
      <c r="I53" s="182" t="s">
        <v>697</v>
      </c>
      <c r="J53" s="68"/>
      <c r="K53" s="143"/>
    </row>
    <row r="54" spans="1:11" ht="30" customHeight="1">
      <c r="A54" s="67">
        <v>46</v>
      </c>
      <c r="B54" s="85">
        <v>43218</v>
      </c>
      <c r="C54" s="128" t="s">
        <v>679</v>
      </c>
      <c r="D54" s="89" t="s">
        <v>680</v>
      </c>
      <c r="E54" s="65" t="s">
        <v>545</v>
      </c>
      <c r="F54" s="70">
        <v>43556</v>
      </c>
      <c r="G54" s="61">
        <v>29664</v>
      </c>
      <c r="H54" s="120" t="s">
        <v>617</v>
      </c>
      <c r="I54" s="182" t="s">
        <v>697</v>
      </c>
      <c r="J54" s="68"/>
      <c r="K54" s="143"/>
    </row>
    <row r="55" spans="1:11" ht="30.75" customHeight="1">
      <c r="A55" s="67">
        <v>47</v>
      </c>
      <c r="B55" s="85">
        <v>43223</v>
      </c>
      <c r="C55" s="128" t="s">
        <v>674</v>
      </c>
      <c r="D55" s="89" t="s">
        <v>675</v>
      </c>
      <c r="E55" s="65" t="s">
        <v>676</v>
      </c>
      <c r="F55" s="70" t="s">
        <v>407</v>
      </c>
      <c r="G55" s="61">
        <v>4800</v>
      </c>
      <c r="H55" s="86" t="s">
        <v>651</v>
      </c>
      <c r="I55" s="182" t="s">
        <v>697</v>
      </c>
      <c r="J55" s="68"/>
      <c r="K55" s="143"/>
    </row>
    <row r="56" spans="1:11" ht="49.5" customHeight="1">
      <c r="A56" s="67">
        <v>48</v>
      </c>
      <c r="B56" s="85">
        <v>43223</v>
      </c>
      <c r="C56" s="128" t="s">
        <v>677</v>
      </c>
      <c r="D56" s="217" t="s">
        <v>678</v>
      </c>
      <c r="E56" s="65" t="s">
        <v>433</v>
      </c>
      <c r="F56" s="70" t="s">
        <v>459</v>
      </c>
      <c r="G56" s="61">
        <v>81600</v>
      </c>
      <c r="H56" s="86" t="s">
        <v>651</v>
      </c>
      <c r="I56" s="182" t="s">
        <v>697</v>
      </c>
      <c r="J56" s="68"/>
      <c r="K56" s="143"/>
    </row>
    <row r="57" spans="1:11" ht="39" customHeight="1">
      <c r="A57" s="67">
        <v>49</v>
      </c>
      <c r="B57" s="126">
        <v>43234</v>
      </c>
      <c r="C57" s="129" t="s">
        <v>681</v>
      </c>
      <c r="D57" s="224" t="s">
        <v>684</v>
      </c>
      <c r="E57" s="135" t="s">
        <v>682</v>
      </c>
      <c r="F57" s="96" t="s">
        <v>407</v>
      </c>
      <c r="G57" s="97">
        <v>30000</v>
      </c>
      <c r="H57" s="127" t="s">
        <v>627</v>
      </c>
      <c r="I57" s="218" t="s">
        <v>699</v>
      </c>
      <c r="J57" s="68"/>
      <c r="K57" s="143"/>
    </row>
    <row r="58" spans="1:11" ht="33" customHeight="1">
      <c r="A58" s="67">
        <v>51</v>
      </c>
      <c r="B58" s="85">
        <v>43230</v>
      </c>
      <c r="C58" s="128" t="s">
        <v>615</v>
      </c>
      <c r="D58" s="217" t="s">
        <v>702</v>
      </c>
      <c r="E58" s="65" t="s">
        <v>585</v>
      </c>
      <c r="F58" s="70" t="s">
        <v>407</v>
      </c>
      <c r="G58" s="61">
        <v>40000</v>
      </c>
      <c r="H58" s="86" t="s">
        <v>703</v>
      </c>
      <c r="I58" s="182" t="s">
        <v>697</v>
      </c>
      <c r="J58" s="68"/>
      <c r="K58" s="143"/>
    </row>
    <row r="59" spans="1:11" ht="36" customHeight="1">
      <c r="A59" s="67">
        <v>52</v>
      </c>
      <c r="B59" s="85">
        <v>43248</v>
      </c>
      <c r="C59" s="128" t="s">
        <v>706</v>
      </c>
      <c r="D59" s="166" t="s">
        <v>574</v>
      </c>
      <c r="E59" s="65" t="s">
        <v>620</v>
      </c>
      <c r="F59" s="70" t="s">
        <v>428</v>
      </c>
      <c r="G59" s="61">
        <v>6966.16</v>
      </c>
      <c r="H59" s="182" t="s">
        <v>707</v>
      </c>
      <c r="I59" s="223" t="s">
        <v>695</v>
      </c>
      <c r="J59" s="83"/>
      <c r="K59" s="143"/>
    </row>
    <row r="60" spans="1:11" ht="51.75" customHeight="1">
      <c r="A60" s="67">
        <v>53</v>
      </c>
      <c r="B60" s="225">
        <v>43258</v>
      </c>
      <c r="C60" s="226" t="s">
        <v>708</v>
      </c>
      <c r="D60" s="224" t="s">
        <v>712</v>
      </c>
      <c r="E60" s="227" t="s">
        <v>586</v>
      </c>
      <c r="F60" s="228"/>
      <c r="G60" s="229">
        <v>20000</v>
      </c>
      <c r="H60" s="127" t="s">
        <v>627</v>
      </c>
      <c r="I60" s="218" t="s">
        <v>699</v>
      </c>
      <c r="J60" s="68"/>
      <c r="K60" s="143"/>
    </row>
    <row r="61" spans="1:11" ht="45.75" customHeight="1">
      <c r="A61" s="67">
        <v>54</v>
      </c>
      <c r="B61" s="85">
        <v>43270</v>
      </c>
      <c r="C61" s="128" t="s">
        <v>709</v>
      </c>
      <c r="D61" s="89" t="s">
        <v>713</v>
      </c>
      <c r="E61" s="65" t="s">
        <v>392</v>
      </c>
      <c r="F61" s="70" t="s">
        <v>458</v>
      </c>
      <c r="G61" s="61">
        <v>2800</v>
      </c>
      <c r="H61" s="182" t="s">
        <v>707</v>
      </c>
      <c r="I61" s="223" t="s">
        <v>695</v>
      </c>
      <c r="J61" s="68"/>
      <c r="K61" s="143"/>
    </row>
    <row r="62" spans="1:12" ht="57" customHeight="1">
      <c r="A62" s="112">
        <v>55</v>
      </c>
      <c r="B62" s="125">
        <v>43276</v>
      </c>
      <c r="C62" s="130" t="s">
        <v>715</v>
      </c>
      <c r="D62" s="113" t="s">
        <v>710</v>
      </c>
      <c r="E62" s="159" t="s">
        <v>711</v>
      </c>
      <c r="F62" s="99" t="s">
        <v>458</v>
      </c>
      <c r="G62" s="100">
        <v>9400</v>
      </c>
      <c r="H62" s="230" t="s">
        <v>707</v>
      </c>
      <c r="I62" s="231" t="s">
        <v>695</v>
      </c>
      <c r="J62" s="174" t="s">
        <v>714</v>
      </c>
      <c r="K62" s="232"/>
      <c r="L62" s="233"/>
    </row>
    <row r="63" spans="1:11" ht="45.75" customHeight="1">
      <c r="A63" s="67">
        <v>62</v>
      </c>
      <c r="B63" s="85"/>
      <c r="C63" s="128"/>
      <c r="D63" s="84"/>
      <c r="E63" s="65"/>
      <c r="F63" s="85"/>
      <c r="G63" s="62"/>
      <c r="H63" s="86"/>
      <c r="I63" s="81"/>
      <c r="J63" s="82"/>
      <c r="K63" s="143"/>
    </row>
    <row r="64" spans="1:11" ht="39" customHeight="1">
      <c r="A64" s="67">
        <v>63</v>
      </c>
      <c r="B64" s="181"/>
      <c r="C64" s="128"/>
      <c r="D64" s="93"/>
      <c r="E64" s="65"/>
      <c r="F64" s="70"/>
      <c r="G64" s="61"/>
      <c r="H64" s="73"/>
      <c r="I64" s="81"/>
      <c r="J64" s="68"/>
      <c r="K64" s="143"/>
    </row>
    <row r="65" spans="1:11" ht="37.5" customHeight="1">
      <c r="A65" s="67"/>
      <c r="B65" s="67"/>
      <c r="C65" s="67"/>
      <c r="D65" s="152" t="s">
        <v>466</v>
      </c>
      <c r="E65" s="83"/>
      <c r="F65" s="70"/>
      <c r="G65" s="61">
        <f>G81-(G66+G67+G68)</f>
        <v>1328793.8099999998</v>
      </c>
      <c r="H65" s="114"/>
      <c r="I65" s="81" t="s">
        <v>403</v>
      </c>
      <c r="J65" s="68"/>
      <c r="K65" s="143"/>
    </row>
    <row r="66" spans="1:11" ht="43.5" customHeight="1">
      <c r="A66" s="67"/>
      <c r="B66" s="67"/>
      <c r="C66" s="67"/>
      <c r="D66" s="153" t="s">
        <v>466</v>
      </c>
      <c r="E66" s="83"/>
      <c r="F66" s="92"/>
      <c r="G66" s="97">
        <f>G26+G29+G35+G36+G41+G46+G48+G50+G57+G60</f>
        <v>778800</v>
      </c>
      <c r="H66" s="124"/>
      <c r="I66" s="218" t="s">
        <v>700</v>
      </c>
      <c r="J66" s="68"/>
      <c r="K66" s="143"/>
    </row>
    <row r="67" spans="1:11" ht="42" customHeight="1">
      <c r="A67" s="67"/>
      <c r="B67" s="67"/>
      <c r="C67" s="67"/>
      <c r="D67" s="154" t="s">
        <v>466</v>
      </c>
      <c r="E67" s="83"/>
      <c r="F67" s="92"/>
      <c r="G67" s="100">
        <f>G14+G17</f>
        <v>301057.41000000003</v>
      </c>
      <c r="H67" s="124"/>
      <c r="I67" s="221" t="s">
        <v>696</v>
      </c>
      <c r="J67" s="68"/>
      <c r="K67" s="143"/>
    </row>
    <row r="68" spans="1:11" ht="42" customHeight="1">
      <c r="A68" s="67"/>
      <c r="B68" s="67"/>
      <c r="C68" s="67"/>
      <c r="D68" s="155" t="s">
        <v>466</v>
      </c>
      <c r="E68" s="83"/>
      <c r="F68" s="92"/>
      <c r="G68" s="108">
        <f>G8+G9</f>
        <v>15580.55</v>
      </c>
      <c r="H68" s="124"/>
      <c r="I68" s="219" t="s">
        <v>701</v>
      </c>
      <c r="J68" s="68"/>
      <c r="K68" s="143"/>
    </row>
    <row r="69" spans="1:11" ht="42" customHeight="1">
      <c r="A69" s="67"/>
      <c r="B69" s="134"/>
      <c r="C69" s="134"/>
      <c r="D69" s="156" t="s">
        <v>477</v>
      </c>
      <c r="E69" s="134"/>
      <c r="F69" s="134"/>
      <c r="G69" s="150">
        <f>SUM(G70:G80)</f>
        <v>6556.360000000001</v>
      </c>
      <c r="H69" s="115"/>
      <c r="I69" s="222" t="s">
        <v>697</v>
      </c>
      <c r="J69" s="148"/>
      <c r="K69" s="143"/>
    </row>
    <row r="70" spans="1:11" ht="42" customHeight="1">
      <c r="A70" s="144">
        <v>1</v>
      </c>
      <c r="B70" s="208">
        <v>43185</v>
      </c>
      <c r="C70" s="194"/>
      <c r="D70" s="195" t="s">
        <v>687</v>
      </c>
      <c r="E70" s="196"/>
      <c r="F70" s="197"/>
      <c r="G70" s="148">
        <v>796.36</v>
      </c>
      <c r="H70" s="184"/>
      <c r="I70" s="222"/>
      <c r="J70" s="198"/>
      <c r="K70" s="143"/>
    </row>
    <row r="71" spans="1:11" ht="42" customHeight="1">
      <c r="A71" s="144">
        <v>2</v>
      </c>
      <c r="B71" s="208">
        <v>43152</v>
      </c>
      <c r="C71" s="199"/>
      <c r="D71" s="195" t="s">
        <v>688</v>
      </c>
      <c r="E71" s="200"/>
      <c r="F71" s="201"/>
      <c r="G71" s="148">
        <v>1000</v>
      </c>
      <c r="H71" s="184"/>
      <c r="I71" s="222"/>
      <c r="J71" s="198"/>
      <c r="K71" s="143"/>
    </row>
    <row r="72" spans="1:11" ht="42" customHeight="1">
      <c r="A72" s="144">
        <v>3</v>
      </c>
      <c r="B72" s="208">
        <v>43111</v>
      </c>
      <c r="C72" s="199"/>
      <c r="D72" s="195" t="s">
        <v>689</v>
      </c>
      <c r="E72" s="200"/>
      <c r="F72" s="201"/>
      <c r="G72" s="148">
        <v>2200</v>
      </c>
      <c r="H72" s="184"/>
      <c r="I72" s="222"/>
      <c r="J72" s="198"/>
      <c r="K72" s="143"/>
    </row>
    <row r="73" spans="1:11" ht="42" customHeight="1">
      <c r="A73" s="144">
        <v>4</v>
      </c>
      <c r="B73" s="208">
        <v>43181</v>
      </c>
      <c r="C73" s="199"/>
      <c r="D73" s="195" t="s">
        <v>690</v>
      </c>
      <c r="E73" s="200"/>
      <c r="F73" s="201"/>
      <c r="G73" s="148">
        <v>1804</v>
      </c>
      <c r="H73" s="184"/>
      <c r="I73" s="222"/>
      <c r="J73" s="198"/>
      <c r="K73" s="143"/>
    </row>
    <row r="74" spans="1:11" ht="42" customHeight="1">
      <c r="A74" s="144">
        <v>5</v>
      </c>
      <c r="B74" s="208">
        <v>43145</v>
      </c>
      <c r="C74" s="199"/>
      <c r="D74" s="195" t="s">
        <v>691</v>
      </c>
      <c r="E74" s="200"/>
      <c r="F74" s="201"/>
      <c r="G74" s="148">
        <v>156</v>
      </c>
      <c r="H74" s="184"/>
      <c r="I74" s="222"/>
      <c r="J74" s="198"/>
      <c r="K74" s="143"/>
    </row>
    <row r="75" spans="1:11" ht="42" customHeight="1">
      <c r="A75" s="144">
        <v>6</v>
      </c>
      <c r="B75" s="208">
        <v>43182</v>
      </c>
      <c r="C75" s="199"/>
      <c r="D75" s="195" t="s">
        <v>692</v>
      </c>
      <c r="E75" s="200"/>
      <c r="F75" s="201"/>
      <c r="G75" s="148">
        <v>600</v>
      </c>
      <c r="H75" s="184"/>
      <c r="I75" s="222"/>
      <c r="J75" s="198"/>
      <c r="K75" s="143"/>
    </row>
    <row r="76" spans="1:11" ht="42" customHeight="1">
      <c r="A76" s="144">
        <v>7</v>
      </c>
      <c r="B76" s="208"/>
      <c r="C76" s="199"/>
      <c r="D76" s="195"/>
      <c r="E76" s="200"/>
      <c r="F76" s="201"/>
      <c r="G76" s="148"/>
      <c r="H76" s="184"/>
      <c r="I76" s="222"/>
      <c r="J76" s="198"/>
      <c r="K76" s="143"/>
    </row>
    <row r="77" spans="1:11" ht="42" customHeight="1">
      <c r="A77" s="144">
        <v>8</v>
      </c>
      <c r="B77" s="208"/>
      <c r="C77" s="199"/>
      <c r="D77" s="195"/>
      <c r="E77" s="200"/>
      <c r="F77" s="201"/>
      <c r="G77" s="148"/>
      <c r="H77" s="184"/>
      <c r="I77" s="222"/>
      <c r="J77" s="198"/>
      <c r="K77" s="143"/>
    </row>
    <row r="78" spans="1:11" ht="42" customHeight="1">
      <c r="A78" s="144">
        <v>9</v>
      </c>
      <c r="B78" s="208"/>
      <c r="C78" s="199"/>
      <c r="D78" s="195"/>
      <c r="E78" s="200"/>
      <c r="F78" s="201"/>
      <c r="G78" s="148"/>
      <c r="H78" s="184"/>
      <c r="I78" s="222"/>
      <c r="J78" s="198"/>
      <c r="K78" s="143"/>
    </row>
    <row r="79" spans="1:11" ht="42" customHeight="1">
      <c r="A79" s="144">
        <v>10</v>
      </c>
      <c r="B79" s="208"/>
      <c r="C79" s="199"/>
      <c r="D79" s="195"/>
      <c r="E79" s="200"/>
      <c r="F79" s="201"/>
      <c r="G79" s="148"/>
      <c r="H79" s="184"/>
      <c r="I79" s="222"/>
      <c r="J79" s="198"/>
      <c r="K79" s="143"/>
    </row>
    <row r="80" spans="1:11" ht="42" customHeight="1">
      <c r="A80" s="144">
        <v>11</v>
      </c>
      <c r="B80" s="207"/>
      <c r="C80" s="199"/>
      <c r="D80" s="195"/>
      <c r="E80" s="200"/>
      <c r="F80" s="201"/>
      <c r="G80" s="148"/>
      <c r="H80" s="184"/>
      <c r="I80" s="222"/>
      <c r="J80" s="198"/>
      <c r="K80" s="143"/>
    </row>
    <row r="81" spans="1:11" ht="42" customHeight="1">
      <c r="A81" s="67"/>
      <c r="B81" s="167"/>
      <c r="C81" s="167"/>
      <c r="D81" s="168" t="s">
        <v>467</v>
      </c>
      <c r="E81" s="134"/>
      <c r="F81" s="134"/>
      <c r="G81" s="62">
        <f>SUM(G8:G64)+G69</f>
        <v>2424231.77</v>
      </c>
      <c r="H81" s="115"/>
      <c r="I81" s="151"/>
      <c r="J81" s="148"/>
      <c r="K81" s="143"/>
    </row>
  </sheetData>
  <sheetProtection selectLockedCells="1" selectUnlockedCells="1"/>
  <mergeCells count="3">
    <mergeCell ref="A1:D1"/>
    <mergeCell ref="A2:D2"/>
    <mergeCell ref="A4:J4"/>
  </mergeCells>
  <printOptions gridLines="1"/>
  <pageMargins left="0.2362204724409449" right="0.2362204724409449" top="0.7480314960629921" bottom="0.7480314960629921" header="0.31496062992125984" footer="0.31496062992125984"/>
  <pageSetup blackAndWhite="1"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="60" zoomScaleNormal="70" zoomScalePageLayoutView="0" workbookViewId="0" topLeftCell="A1">
      <selection activeCell="K45" sqref="K45"/>
    </sheetView>
  </sheetViews>
  <sheetFormatPr defaultColWidth="9.00390625" defaultRowHeight="12.75"/>
  <cols>
    <col min="1" max="1" width="22.625" style="12" customWidth="1"/>
    <col min="2" max="2" width="7.00390625" style="0" customWidth="1"/>
    <col min="3" max="3" width="12.625" style="0" customWidth="1"/>
    <col min="4" max="4" width="18.00390625" style="0" customWidth="1"/>
    <col min="5" max="5" width="12.125" style="0" customWidth="1"/>
    <col min="6" max="6" width="11.375" style="0" customWidth="1"/>
    <col min="7" max="7" width="14.625" style="0" customWidth="1"/>
    <col min="8" max="8" width="10.75390625" style="0" customWidth="1"/>
    <col min="9" max="9" width="21.00390625" style="12" customWidth="1"/>
    <col min="10" max="10" width="13.00390625" style="0" customWidth="1"/>
    <col min="11" max="11" width="30.625" style="0" customWidth="1"/>
    <col min="12" max="12" width="11.875" style="0" customWidth="1"/>
    <col min="14" max="14" width="40.00390625" style="0" customWidth="1"/>
    <col min="17" max="17" width="13.75390625" style="0" customWidth="1"/>
    <col min="19" max="19" width="12.00390625" style="0" customWidth="1"/>
    <col min="20" max="20" width="17.125" style="0" customWidth="1"/>
    <col min="21" max="21" width="15.75390625" style="0" customWidth="1"/>
    <col min="22" max="22" width="14.875" style="0" customWidth="1"/>
    <col min="23" max="23" width="10.625" style="0" bestFit="1" customWidth="1"/>
    <col min="26" max="26" width="10.375" style="0" customWidth="1"/>
    <col min="27" max="27" width="12.00390625" style="0" customWidth="1"/>
    <col min="28" max="28" width="8.875" style="0" customWidth="1"/>
    <col min="29" max="29" width="12.00390625" style="0" customWidth="1"/>
    <col min="30" max="30" width="18.25390625" style="0" customWidth="1"/>
  </cols>
  <sheetData>
    <row r="1" spans="1:30" ht="12.75">
      <c r="A1" s="492" t="s">
        <v>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</row>
    <row r="2" spans="1:30" ht="12.75">
      <c r="A2" s="492" t="s">
        <v>327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</row>
    <row r="4" spans="1:30" ht="12.75">
      <c r="A4" s="498" t="s">
        <v>27</v>
      </c>
      <c r="B4" s="497" t="s">
        <v>72</v>
      </c>
      <c r="C4" s="497" t="s">
        <v>73</v>
      </c>
      <c r="D4" s="497" t="s">
        <v>74</v>
      </c>
      <c r="E4" s="497"/>
      <c r="F4" s="497"/>
      <c r="G4" s="497" t="s">
        <v>75</v>
      </c>
      <c r="H4" s="497" t="s">
        <v>10</v>
      </c>
      <c r="I4" s="498" t="s">
        <v>76</v>
      </c>
      <c r="J4" s="497" t="s">
        <v>77</v>
      </c>
      <c r="K4" s="497" t="s">
        <v>78</v>
      </c>
      <c r="L4" s="497" t="s">
        <v>79</v>
      </c>
      <c r="M4" s="497"/>
      <c r="N4" s="497" t="s">
        <v>5</v>
      </c>
      <c r="O4" s="497"/>
      <c r="P4" s="497"/>
      <c r="Q4" s="497"/>
      <c r="R4" s="497"/>
      <c r="S4" s="497"/>
      <c r="T4" s="497" t="s">
        <v>80</v>
      </c>
      <c r="U4" s="497"/>
      <c r="V4" s="497"/>
      <c r="W4" s="497"/>
      <c r="X4" s="497"/>
      <c r="Y4" s="497"/>
      <c r="Z4" s="497" t="s">
        <v>81</v>
      </c>
      <c r="AA4" s="497"/>
      <c r="AB4" s="497" t="s">
        <v>82</v>
      </c>
      <c r="AC4" s="497"/>
      <c r="AD4" s="497"/>
    </row>
    <row r="5" spans="1:30" ht="89.25">
      <c r="A5" s="498"/>
      <c r="B5" s="497"/>
      <c r="C5" s="497"/>
      <c r="D5" s="17" t="s">
        <v>83</v>
      </c>
      <c r="E5" s="17" t="s">
        <v>84</v>
      </c>
      <c r="F5" s="17" t="s">
        <v>85</v>
      </c>
      <c r="G5" s="497"/>
      <c r="H5" s="497"/>
      <c r="I5" s="498"/>
      <c r="J5" s="497"/>
      <c r="K5" s="497"/>
      <c r="L5" s="17" t="s">
        <v>86</v>
      </c>
      <c r="M5" s="17" t="s">
        <v>87</v>
      </c>
      <c r="N5" s="17" t="s">
        <v>88</v>
      </c>
      <c r="O5" s="17" t="s">
        <v>89</v>
      </c>
      <c r="P5" s="17" t="s">
        <v>90</v>
      </c>
      <c r="Q5" s="17" t="s">
        <v>91</v>
      </c>
      <c r="R5" s="17" t="s">
        <v>92</v>
      </c>
      <c r="S5" s="17" t="s">
        <v>93</v>
      </c>
      <c r="T5" s="17" t="s">
        <v>94</v>
      </c>
      <c r="U5" s="17" t="s">
        <v>95</v>
      </c>
      <c r="V5" s="17" t="s">
        <v>84</v>
      </c>
      <c r="W5" s="17" t="s">
        <v>85</v>
      </c>
      <c r="X5" s="17" t="s">
        <v>96</v>
      </c>
      <c r="Y5" s="17" t="s">
        <v>97</v>
      </c>
      <c r="Z5" s="17" t="s">
        <v>98</v>
      </c>
      <c r="AA5" s="17" t="s">
        <v>99</v>
      </c>
      <c r="AB5" s="17" t="s">
        <v>100</v>
      </c>
      <c r="AC5" s="17" t="s">
        <v>86</v>
      </c>
      <c r="AD5" s="17" t="s">
        <v>101</v>
      </c>
    </row>
    <row r="6" spans="1:30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5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</row>
    <row r="7" spans="1:30" ht="85.5" customHeight="1">
      <c r="A7" s="496" t="s">
        <v>247</v>
      </c>
      <c r="B7" s="494">
        <v>0</v>
      </c>
      <c r="C7" s="493">
        <v>40876</v>
      </c>
      <c r="D7" s="494" t="s">
        <v>25</v>
      </c>
      <c r="E7" s="494">
        <v>7801396325</v>
      </c>
      <c r="F7" s="494">
        <v>780101001</v>
      </c>
      <c r="G7" s="494" t="s">
        <v>102</v>
      </c>
      <c r="H7" s="494" t="s">
        <v>103</v>
      </c>
      <c r="I7" s="496" t="s">
        <v>294</v>
      </c>
      <c r="J7" s="493">
        <v>40861</v>
      </c>
      <c r="K7" s="494" t="s">
        <v>71</v>
      </c>
      <c r="L7" s="493">
        <v>40876</v>
      </c>
      <c r="M7" s="494">
        <v>37469</v>
      </c>
      <c r="N7" s="16" t="s">
        <v>104</v>
      </c>
      <c r="O7" s="16">
        <v>1540000</v>
      </c>
      <c r="P7" s="16" t="s">
        <v>105</v>
      </c>
      <c r="Q7" s="16">
        <v>534.6</v>
      </c>
      <c r="R7" s="16">
        <v>500</v>
      </c>
      <c r="S7" s="19">
        <v>267300</v>
      </c>
      <c r="T7" s="16" t="s">
        <v>107</v>
      </c>
      <c r="U7" s="16" t="s">
        <v>108</v>
      </c>
      <c r="V7" s="16">
        <v>7813473020</v>
      </c>
      <c r="W7" s="16">
        <v>781301001</v>
      </c>
      <c r="X7" s="16"/>
      <c r="Y7" s="16" t="s">
        <v>109</v>
      </c>
      <c r="Z7" s="495">
        <v>40878</v>
      </c>
      <c r="AA7" s="494"/>
      <c r="AB7" s="16">
        <v>0</v>
      </c>
      <c r="AC7" s="18">
        <v>40878</v>
      </c>
      <c r="AD7" s="490" t="s">
        <v>110</v>
      </c>
    </row>
    <row r="8" spans="1:30" ht="58.5" customHeight="1">
      <c r="A8" s="496"/>
      <c r="B8" s="494"/>
      <c r="C8" s="493"/>
      <c r="D8" s="494"/>
      <c r="E8" s="494"/>
      <c r="F8" s="494"/>
      <c r="G8" s="494"/>
      <c r="H8" s="494"/>
      <c r="I8" s="496"/>
      <c r="J8" s="493"/>
      <c r="K8" s="494"/>
      <c r="L8" s="493"/>
      <c r="M8" s="494"/>
      <c r="N8" s="16" t="s">
        <v>106</v>
      </c>
      <c r="O8" s="16">
        <v>1540000</v>
      </c>
      <c r="P8" s="16" t="s">
        <v>105</v>
      </c>
      <c r="Q8" s="16">
        <v>693</v>
      </c>
      <c r="R8" s="16">
        <v>700</v>
      </c>
      <c r="S8" s="19">
        <v>485100</v>
      </c>
      <c r="T8" s="21"/>
      <c r="U8" s="21"/>
      <c r="V8" s="21"/>
      <c r="W8" s="21"/>
      <c r="X8" s="21"/>
      <c r="Y8" s="21"/>
      <c r="Z8" s="495"/>
      <c r="AA8" s="494"/>
      <c r="AB8" s="21"/>
      <c r="AC8" s="21"/>
      <c r="AD8" s="491"/>
    </row>
    <row r="9" spans="1:30" ht="102">
      <c r="A9" s="15" t="s">
        <v>248</v>
      </c>
      <c r="B9" s="16">
        <v>0</v>
      </c>
      <c r="C9" s="18">
        <v>40864</v>
      </c>
      <c r="D9" s="16" t="s">
        <v>68</v>
      </c>
      <c r="E9" s="16">
        <v>7801396325</v>
      </c>
      <c r="F9" s="16">
        <v>780101001</v>
      </c>
      <c r="G9" s="16" t="s">
        <v>102</v>
      </c>
      <c r="H9" s="16" t="s">
        <v>17</v>
      </c>
      <c r="I9" s="15" t="s">
        <v>295</v>
      </c>
      <c r="J9" s="18">
        <v>40857</v>
      </c>
      <c r="K9" s="16" t="s">
        <v>111</v>
      </c>
      <c r="L9" s="18">
        <v>40864</v>
      </c>
      <c r="M9" s="16">
        <v>33</v>
      </c>
      <c r="N9" s="16" t="s">
        <v>70</v>
      </c>
      <c r="O9" s="16">
        <v>9249000</v>
      </c>
      <c r="P9" s="16" t="s">
        <v>105</v>
      </c>
      <c r="Q9" s="19">
        <v>48000</v>
      </c>
      <c r="R9" s="16">
        <v>1</v>
      </c>
      <c r="S9" s="19">
        <v>48000</v>
      </c>
      <c r="T9" s="16" t="s">
        <v>112</v>
      </c>
      <c r="U9" s="16" t="s">
        <v>113</v>
      </c>
      <c r="V9" s="15" t="s">
        <v>245</v>
      </c>
      <c r="W9" s="16"/>
      <c r="X9" s="16"/>
      <c r="Y9" s="16" t="s">
        <v>114</v>
      </c>
      <c r="Z9" s="20">
        <v>40848</v>
      </c>
      <c r="AA9" s="18">
        <v>40877</v>
      </c>
      <c r="AB9" s="16"/>
      <c r="AC9" s="16"/>
      <c r="AD9" s="16"/>
    </row>
    <row r="10" spans="1:30" ht="102">
      <c r="A10" s="15" t="s">
        <v>249</v>
      </c>
      <c r="B10" s="16">
        <v>0</v>
      </c>
      <c r="C10" s="18">
        <v>40863</v>
      </c>
      <c r="D10" s="16" t="s">
        <v>25</v>
      </c>
      <c r="E10" s="16">
        <v>7801396325</v>
      </c>
      <c r="F10" s="16">
        <v>780101001</v>
      </c>
      <c r="G10" s="16" t="s">
        <v>102</v>
      </c>
      <c r="H10" s="16" t="s">
        <v>17</v>
      </c>
      <c r="I10" s="15" t="s">
        <v>296</v>
      </c>
      <c r="J10" s="18">
        <v>40856</v>
      </c>
      <c r="K10" s="16" t="s">
        <v>115</v>
      </c>
      <c r="L10" s="18">
        <v>40863</v>
      </c>
      <c r="M10" s="16">
        <v>32</v>
      </c>
      <c r="N10" s="16" t="s">
        <v>69</v>
      </c>
      <c r="O10" s="16">
        <v>9249000</v>
      </c>
      <c r="P10" s="16" t="s">
        <v>105</v>
      </c>
      <c r="Q10" s="19">
        <v>48000</v>
      </c>
      <c r="R10" s="16">
        <v>1</v>
      </c>
      <c r="S10" s="19">
        <v>48000</v>
      </c>
      <c r="T10" s="16" t="s">
        <v>112</v>
      </c>
      <c r="U10" s="16" t="s">
        <v>113</v>
      </c>
      <c r="V10" s="15" t="s">
        <v>245</v>
      </c>
      <c r="W10" s="16"/>
      <c r="X10" s="16"/>
      <c r="Y10" s="16" t="s">
        <v>114</v>
      </c>
      <c r="Z10" s="20">
        <v>40848</v>
      </c>
      <c r="AA10" s="18">
        <v>40875</v>
      </c>
      <c r="AB10" s="16"/>
      <c r="AC10" s="16"/>
      <c r="AD10" s="16"/>
    </row>
    <row r="11" spans="1:30" ht="127.5">
      <c r="A11" s="15" t="s">
        <v>250</v>
      </c>
      <c r="B11" s="16">
        <v>0</v>
      </c>
      <c r="C11" s="18">
        <v>40813</v>
      </c>
      <c r="D11" s="16" t="s">
        <v>25</v>
      </c>
      <c r="E11" s="16">
        <v>7801396325</v>
      </c>
      <c r="F11" s="16">
        <v>780101001</v>
      </c>
      <c r="G11" s="16" t="s">
        <v>102</v>
      </c>
      <c r="H11" s="16" t="s">
        <v>24</v>
      </c>
      <c r="I11" s="15" t="s">
        <v>297</v>
      </c>
      <c r="J11" s="18">
        <v>40801</v>
      </c>
      <c r="K11" s="16" t="s">
        <v>116</v>
      </c>
      <c r="L11" s="18">
        <v>40812</v>
      </c>
      <c r="M11" s="16">
        <v>22</v>
      </c>
      <c r="N11" s="16" t="s">
        <v>56</v>
      </c>
      <c r="O11" s="16">
        <v>9249021</v>
      </c>
      <c r="P11" s="16" t="s">
        <v>105</v>
      </c>
      <c r="Q11" s="19">
        <v>452000</v>
      </c>
      <c r="R11" s="16"/>
      <c r="S11" s="19">
        <v>452000</v>
      </c>
      <c r="T11" s="16" t="s">
        <v>117</v>
      </c>
      <c r="U11" s="16" t="s">
        <v>118</v>
      </c>
      <c r="V11" s="16">
        <v>7825455770</v>
      </c>
      <c r="W11" s="16">
        <v>784101001</v>
      </c>
      <c r="X11" s="16"/>
      <c r="Y11" s="16" t="s">
        <v>119</v>
      </c>
      <c r="Z11" s="20">
        <v>40848</v>
      </c>
      <c r="AA11" s="18">
        <v>40870</v>
      </c>
      <c r="AB11" s="16"/>
      <c r="AC11" s="16"/>
      <c r="AD11" s="16"/>
    </row>
    <row r="12" spans="1:30" ht="102">
      <c r="A12" s="15" t="s">
        <v>251</v>
      </c>
      <c r="B12" s="16">
        <v>0</v>
      </c>
      <c r="C12" s="18">
        <v>40875</v>
      </c>
      <c r="D12" s="16" t="s">
        <v>25</v>
      </c>
      <c r="E12" s="16">
        <v>7801396325</v>
      </c>
      <c r="F12" s="16">
        <v>780101001</v>
      </c>
      <c r="G12" s="16" t="s">
        <v>102</v>
      </c>
      <c r="H12" s="16" t="s">
        <v>17</v>
      </c>
      <c r="I12" s="15" t="s">
        <v>298</v>
      </c>
      <c r="J12" s="18">
        <v>40865</v>
      </c>
      <c r="K12" s="16" t="s">
        <v>120</v>
      </c>
      <c r="L12" s="18">
        <v>40872</v>
      </c>
      <c r="M12" s="16">
        <v>36</v>
      </c>
      <c r="N12" s="16" t="s">
        <v>34</v>
      </c>
      <c r="O12" s="16">
        <v>9249000</v>
      </c>
      <c r="P12" s="16" t="s">
        <v>105</v>
      </c>
      <c r="Q12" s="19">
        <v>29800</v>
      </c>
      <c r="R12" s="16">
        <v>1</v>
      </c>
      <c r="S12" s="19">
        <v>29800</v>
      </c>
      <c r="T12" s="16" t="s">
        <v>121</v>
      </c>
      <c r="U12" s="16" t="s">
        <v>122</v>
      </c>
      <c r="V12" s="16">
        <v>7839384777</v>
      </c>
      <c r="W12" s="16">
        <v>783901001</v>
      </c>
      <c r="X12" s="16"/>
      <c r="Y12" s="16" t="s">
        <v>123</v>
      </c>
      <c r="Z12" s="20">
        <v>40878</v>
      </c>
      <c r="AA12" s="16"/>
      <c r="AB12" s="16"/>
      <c r="AC12" s="16"/>
      <c r="AD12" s="16"/>
    </row>
    <row r="13" spans="1:30" ht="102">
      <c r="A13" s="15" t="s">
        <v>252</v>
      </c>
      <c r="B13" s="16">
        <v>0</v>
      </c>
      <c r="C13" s="18">
        <v>40871</v>
      </c>
      <c r="D13" s="16" t="s">
        <v>25</v>
      </c>
      <c r="E13" s="16">
        <v>7801396325</v>
      </c>
      <c r="F13" s="16">
        <v>780101001</v>
      </c>
      <c r="G13" s="16" t="s">
        <v>102</v>
      </c>
      <c r="H13" s="16" t="s">
        <v>17</v>
      </c>
      <c r="I13" s="15" t="s">
        <v>299</v>
      </c>
      <c r="J13" s="18">
        <v>40864</v>
      </c>
      <c r="K13" s="16" t="s">
        <v>124</v>
      </c>
      <c r="L13" s="18">
        <v>40871</v>
      </c>
      <c r="M13" s="16">
        <v>35</v>
      </c>
      <c r="N13" s="16" t="s">
        <v>125</v>
      </c>
      <c r="O13" s="16">
        <v>9249000</v>
      </c>
      <c r="P13" s="16" t="s">
        <v>105</v>
      </c>
      <c r="Q13" s="19">
        <v>38000</v>
      </c>
      <c r="R13" s="16">
        <v>1</v>
      </c>
      <c r="S13" s="19">
        <v>38000</v>
      </c>
      <c r="T13" s="16" t="s">
        <v>112</v>
      </c>
      <c r="U13" s="16" t="s">
        <v>113</v>
      </c>
      <c r="V13" s="16">
        <v>782576335979</v>
      </c>
      <c r="W13" s="16"/>
      <c r="X13" s="16"/>
      <c r="Y13" s="16" t="s">
        <v>114</v>
      </c>
      <c r="Z13" s="20">
        <v>40878</v>
      </c>
      <c r="AA13" s="16"/>
      <c r="AB13" s="16"/>
      <c r="AC13" s="16"/>
      <c r="AD13" s="16"/>
    </row>
    <row r="14" spans="1:30" ht="191.25">
      <c r="A14" s="15" t="s">
        <v>253</v>
      </c>
      <c r="B14" s="16">
        <v>1</v>
      </c>
      <c r="C14" s="18">
        <v>40870</v>
      </c>
      <c r="D14" s="16" t="s">
        <v>25</v>
      </c>
      <c r="E14" s="16">
        <v>7801396325</v>
      </c>
      <c r="F14" s="16">
        <v>780101001</v>
      </c>
      <c r="G14" s="16" t="s">
        <v>102</v>
      </c>
      <c r="H14" s="16" t="s">
        <v>103</v>
      </c>
      <c r="I14" s="15" t="s">
        <v>300</v>
      </c>
      <c r="J14" s="18">
        <v>40792</v>
      </c>
      <c r="K14" s="16" t="s">
        <v>126</v>
      </c>
      <c r="L14" s="18">
        <v>40854</v>
      </c>
      <c r="M14" s="16" t="s">
        <v>127</v>
      </c>
      <c r="N14" s="16" t="s">
        <v>52</v>
      </c>
      <c r="O14" s="16">
        <v>4540030</v>
      </c>
      <c r="P14" s="16" t="s">
        <v>105</v>
      </c>
      <c r="Q14" s="19">
        <v>2642551.98</v>
      </c>
      <c r="R14" s="16">
        <v>1</v>
      </c>
      <c r="S14" s="19">
        <v>2642551.98</v>
      </c>
      <c r="T14" s="16" t="s">
        <v>128</v>
      </c>
      <c r="U14" s="16" t="s">
        <v>129</v>
      </c>
      <c r="V14" s="16">
        <v>7810036150</v>
      </c>
      <c r="W14" s="16">
        <v>781301001</v>
      </c>
      <c r="X14" s="16"/>
      <c r="Y14" s="16" t="s">
        <v>130</v>
      </c>
      <c r="Z14" s="20">
        <v>40878</v>
      </c>
      <c r="AA14" s="16"/>
      <c r="AB14" s="16"/>
      <c r="AC14" s="16"/>
      <c r="AD14" s="16"/>
    </row>
    <row r="15" spans="1:30" ht="191.25">
      <c r="A15" s="15" t="s">
        <v>254</v>
      </c>
      <c r="B15" s="16">
        <v>1</v>
      </c>
      <c r="C15" s="18">
        <v>40870</v>
      </c>
      <c r="D15" s="16" t="s">
        <v>25</v>
      </c>
      <c r="E15" s="16">
        <v>7801396325</v>
      </c>
      <c r="F15" s="16">
        <v>780101001</v>
      </c>
      <c r="G15" s="16" t="s">
        <v>102</v>
      </c>
      <c r="H15" s="16" t="s">
        <v>103</v>
      </c>
      <c r="I15" s="15" t="s">
        <v>301</v>
      </c>
      <c r="J15" s="18">
        <v>40792</v>
      </c>
      <c r="K15" s="16" t="s">
        <v>131</v>
      </c>
      <c r="L15" s="18">
        <v>40854</v>
      </c>
      <c r="M15" s="16" t="s">
        <v>54</v>
      </c>
      <c r="N15" s="16" t="s">
        <v>132</v>
      </c>
      <c r="O15" s="16">
        <v>4540030</v>
      </c>
      <c r="P15" s="16" t="s">
        <v>105</v>
      </c>
      <c r="Q15" s="19">
        <v>2613036.14</v>
      </c>
      <c r="R15" s="16">
        <v>1</v>
      </c>
      <c r="S15" s="19">
        <v>2613036.14</v>
      </c>
      <c r="T15" s="16" t="s">
        <v>128</v>
      </c>
      <c r="U15" s="16" t="s">
        <v>129</v>
      </c>
      <c r="V15" s="16">
        <v>7810036150</v>
      </c>
      <c r="W15" s="16">
        <v>781301001</v>
      </c>
      <c r="X15" s="16"/>
      <c r="Y15" s="16" t="s">
        <v>130</v>
      </c>
      <c r="Z15" s="20">
        <v>40878</v>
      </c>
      <c r="AA15" s="16"/>
      <c r="AB15" s="16"/>
      <c r="AC15" s="16"/>
      <c r="AD15" s="16"/>
    </row>
    <row r="16" spans="1:30" ht="63.75">
      <c r="A16" s="496" t="s">
        <v>255</v>
      </c>
      <c r="B16" s="494">
        <v>0</v>
      </c>
      <c r="C16" s="493">
        <v>40870</v>
      </c>
      <c r="D16" s="494" t="s">
        <v>25</v>
      </c>
      <c r="E16" s="494">
        <v>7801396325</v>
      </c>
      <c r="F16" s="494">
        <v>780101001</v>
      </c>
      <c r="G16" s="494" t="s">
        <v>102</v>
      </c>
      <c r="H16" s="494" t="s">
        <v>17</v>
      </c>
      <c r="I16" s="496" t="s">
        <v>302</v>
      </c>
      <c r="J16" s="493">
        <v>40863</v>
      </c>
      <c r="K16" s="494" t="s">
        <v>133</v>
      </c>
      <c r="L16" s="493">
        <v>40870</v>
      </c>
      <c r="M16" s="494">
        <v>34</v>
      </c>
      <c r="N16" s="16" t="s">
        <v>134</v>
      </c>
      <c r="O16" s="16">
        <v>2610000</v>
      </c>
      <c r="P16" s="16" t="s">
        <v>105</v>
      </c>
      <c r="Q16" s="16">
        <v>600</v>
      </c>
      <c r="R16" s="16">
        <v>250</v>
      </c>
      <c r="S16" s="19">
        <v>150000</v>
      </c>
      <c r="T16" s="16" t="s">
        <v>137</v>
      </c>
      <c r="U16" s="16" t="s">
        <v>138</v>
      </c>
      <c r="V16" s="15" t="s">
        <v>244</v>
      </c>
      <c r="W16" s="16"/>
      <c r="X16" s="16"/>
      <c r="Y16" s="16" t="s">
        <v>139</v>
      </c>
      <c r="Z16" s="495">
        <v>40848</v>
      </c>
      <c r="AA16" s="493">
        <v>40870</v>
      </c>
      <c r="AB16" s="16"/>
      <c r="AC16" s="16"/>
      <c r="AD16" s="16"/>
    </row>
    <row r="17" spans="1:30" ht="25.5">
      <c r="A17" s="496"/>
      <c r="B17" s="494"/>
      <c r="C17" s="493"/>
      <c r="D17" s="494"/>
      <c r="E17" s="494"/>
      <c r="F17" s="494"/>
      <c r="G17" s="494"/>
      <c r="H17" s="494"/>
      <c r="I17" s="496"/>
      <c r="J17" s="493"/>
      <c r="K17" s="494"/>
      <c r="L17" s="493"/>
      <c r="M17" s="494"/>
      <c r="N17" s="16" t="s">
        <v>135</v>
      </c>
      <c r="O17" s="16">
        <v>2610000</v>
      </c>
      <c r="P17" s="16" t="s">
        <v>105</v>
      </c>
      <c r="Q17" s="16">
        <v>650</v>
      </c>
      <c r="R17" s="16">
        <v>200</v>
      </c>
      <c r="S17" s="19">
        <v>130000</v>
      </c>
      <c r="T17" s="21"/>
      <c r="U17" s="21"/>
      <c r="V17" s="21"/>
      <c r="W17" s="21"/>
      <c r="X17" s="21"/>
      <c r="Y17" s="21"/>
      <c r="Z17" s="495"/>
      <c r="AA17" s="493"/>
      <c r="AB17" s="21"/>
      <c r="AC17" s="21"/>
      <c r="AD17" s="21"/>
    </row>
    <row r="18" spans="1:30" ht="25.5">
      <c r="A18" s="496"/>
      <c r="B18" s="494"/>
      <c r="C18" s="493"/>
      <c r="D18" s="494"/>
      <c r="E18" s="494"/>
      <c r="F18" s="494"/>
      <c r="G18" s="494"/>
      <c r="H18" s="494"/>
      <c r="I18" s="496"/>
      <c r="J18" s="493"/>
      <c r="K18" s="494"/>
      <c r="L18" s="493"/>
      <c r="M18" s="494"/>
      <c r="N18" s="16" t="s">
        <v>136</v>
      </c>
      <c r="O18" s="16">
        <v>2610000</v>
      </c>
      <c r="P18" s="16" t="s">
        <v>105</v>
      </c>
      <c r="Q18" s="16">
        <v>650</v>
      </c>
      <c r="R18" s="16">
        <v>200</v>
      </c>
      <c r="S18" s="19">
        <v>130000</v>
      </c>
      <c r="T18" s="21"/>
      <c r="U18" s="21"/>
      <c r="V18" s="21"/>
      <c r="W18" s="21"/>
      <c r="X18" s="21"/>
      <c r="Y18" s="21"/>
      <c r="Z18" s="495"/>
      <c r="AA18" s="493"/>
      <c r="AB18" s="21"/>
      <c r="AC18" s="21"/>
      <c r="AD18" s="21"/>
    </row>
    <row r="19" spans="1:30" ht="102">
      <c r="A19" s="15" t="s">
        <v>256</v>
      </c>
      <c r="B19" s="16">
        <v>0</v>
      </c>
      <c r="C19" s="18">
        <v>40808</v>
      </c>
      <c r="D19" s="16" t="s">
        <v>25</v>
      </c>
      <c r="E19" s="16">
        <v>7801396325</v>
      </c>
      <c r="F19" s="16">
        <v>780101001</v>
      </c>
      <c r="G19" s="16" t="s">
        <v>102</v>
      </c>
      <c r="H19" s="16" t="s">
        <v>103</v>
      </c>
      <c r="I19" s="15" t="s">
        <v>303</v>
      </c>
      <c r="J19" s="18">
        <v>40793</v>
      </c>
      <c r="K19" s="16" t="s">
        <v>49</v>
      </c>
      <c r="L19" s="18">
        <v>40805</v>
      </c>
      <c r="M19" s="16">
        <v>24019</v>
      </c>
      <c r="N19" s="16" t="s">
        <v>50</v>
      </c>
      <c r="O19" s="16">
        <v>4540030</v>
      </c>
      <c r="P19" s="16" t="s">
        <v>105</v>
      </c>
      <c r="Q19" s="19">
        <v>7354864.9</v>
      </c>
      <c r="R19" s="16"/>
      <c r="S19" s="19">
        <v>7354864.9</v>
      </c>
      <c r="T19" s="16" t="s">
        <v>140</v>
      </c>
      <c r="U19" s="16" t="s">
        <v>141</v>
      </c>
      <c r="V19" s="16">
        <v>7810489590</v>
      </c>
      <c r="W19" s="16">
        <v>781001001</v>
      </c>
      <c r="X19" s="16"/>
      <c r="Y19" s="16" t="s">
        <v>142</v>
      </c>
      <c r="Z19" s="20">
        <v>40817</v>
      </c>
      <c r="AA19" s="18">
        <v>40864</v>
      </c>
      <c r="AB19" s="16"/>
      <c r="AC19" s="16"/>
      <c r="AD19" s="16"/>
    </row>
    <row r="20" spans="1:30" ht="102">
      <c r="A20" s="15" t="s">
        <v>257</v>
      </c>
      <c r="B20" s="16">
        <v>0</v>
      </c>
      <c r="C20" s="18">
        <v>40792</v>
      </c>
      <c r="D20" s="16" t="s">
        <v>25</v>
      </c>
      <c r="E20" s="16">
        <v>7801396325</v>
      </c>
      <c r="F20" s="16">
        <v>780101001</v>
      </c>
      <c r="G20" s="16" t="s">
        <v>102</v>
      </c>
      <c r="H20" s="16" t="s">
        <v>103</v>
      </c>
      <c r="I20" s="15" t="s">
        <v>304</v>
      </c>
      <c r="J20" s="18">
        <v>40778</v>
      </c>
      <c r="K20" s="16" t="s">
        <v>143</v>
      </c>
      <c r="L20" s="18">
        <v>40791</v>
      </c>
      <c r="M20" s="16">
        <v>21191</v>
      </c>
      <c r="N20" s="16" t="s">
        <v>42</v>
      </c>
      <c r="O20" s="16">
        <v>3612254</v>
      </c>
      <c r="P20" s="16" t="s">
        <v>105</v>
      </c>
      <c r="Q20" s="19">
        <v>2407621</v>
      </c>
      <c r="R20" s="16"/>
      <c r="S20" s="19">
        <v>2407621</v>
      </c>
      <c r="T20" s="16" t="s">
        <v>144</v>
      </c>
      <c r="U20" s="16" t="s">
        <v>145</v>
      </c>
      <c r="V20" s="16">
        <v>7802121203</v>
      </c>
      <c r="W20" s="16">
        <v>780201001</v>
      </c>
      <c r="X20" s="16"/>
      <c r="Y20" s="16" t="s">
        <v>146</v>
      </c>
      <c r="Z20" s="20">
        <v>40817</v>
      </c>
      <c r="AA20" s="18">
        <v>40855</v>
      </c>
      <c r="AB20" s="16"/>
      <c r="AC20" s="16"/>
      <c r="AD20" s="16"/>
    </row>
    <row r="21" spans="1:30" ht="127.5">
      <c r="A21" s="15" t="s">
        <v>258</v>
      </c>
      <c r="B21" s="16">
        <v>0</v>
      </c>
      <c r="C21" s="18">
        <v>40807</v>
      </c>
      <c r="D21" s="16" t="s">
        <v>25</v>
      </c>
      <c r="E21" s="16">
        <v>7801396325</v>
      </c>
      <c r="F21" s="16">
        <v>780101001</v>
      </c>
      <c r="G21" s="16" t="s">
        <v>102</v>
      </c>
      <c r="H21" s="16" t="s">
        <v>103</v>
      </c>
      <c r="I21" s="15" t="s">
        <v>305</v>
      </c>
      <c r="J21" s="18">
        <v>40792</v>
      </c>
      <c r="K21" s="16" t="s">
        <v>44</v>
      </c>
      <c r="L21" s="18">
        <v>40805</v>
      </c>
      <c r="M21" s="16" t="s">
        <v>43</v>
      </c>
      <c r="N21" s="16" t="s">
        <v>45</v>
      </c>
      <c r="O21" s="16">
        <v>4540030</v>
      </c>
      <c r="P21" s="16" t="s">
        <v>105</v>
      </c>
      <c r="Q21" s="19">
        <v>2951833.11</v>
      </c>
      <c r="R21" s="16"/>
      <c r="S21" s="19">
        <v>2951833.11</v>
      </c>
      <c r="T21" s="16" t="s">
        <v>128</v>
      </c>
      <c r="U21" s="16" t="s">
        <v>147</v>
      </c>
      <c r="V21" s="16">
        <v>7810036150</v>
      </c>
      <c r="W21" s="16">
        <v>781301001</v>
      </c>
      <c r="X21" s="16"/>
      <c r="Y21" s="16" t="s">
        <v>130</v>
      </c>
      <c r="Z21" s="20">
        <v>40817</v>
      </c>
      <c r="AA21" s="18">
        <v>40855</v>
      </c>
      <c r="AB21" s="16"/>
      <c r="AC21" s="16"/>
      <c r="AD21" s="16"/>
    </row>
    <row r="22" spans="1:30" ht="127.5">
      <c r="A22" s="15" t="s">
        <v>259</v>
      </c>
      <c r="B22" s="16">
        <v>0</v>
      </c>
      <c r="C22" s="18">
        <v>40807</v>
      </c>
      <c r="D22" s="16" t="s">
        <v>25</v>
      </c>
      <c r="E22" s="16">
        <v>7801396325</v>
      </c>
      <c r="F22" s="16">
        <v>780101001</v>
      </c>
      <c r="G22" s="16" t="s">
        <v>102</v>
      </c>
      <c r="H22" s="16" t="s">
        <v>103</v>
      </c>
      <c r="I22" s="15" t="s">
        <v>306</v>
      </c>
      <c r="J22" s="18">
        <v>40792</v>
      </c>
      <c r="K22" s="16" t="s">
        <v>48</v>
      </c>
      <c r="L22" s="18">
        <v>40805</v>
      </c>
      <c r="M22" s="16" t="s">
        <v>46</v>
      </c>
      <c r="N22" s="16" t="s">
        <v>47</v>
      </c>
      <c r="O22" s="16">
        <v>4540030</v>
      </c>
      <c r="P22" s="16" t="s">
        <v>105</v>
      </c>
      <c r="Q22" s="19">
        <v>2688964.12</v>
      </c>
      <c r="R22" s="16"/>
      <c r="S22" s="19">
        <v>2688964.12</v>
      </c>
      <c r="T22" s="16" t="s">
        <v>128</v>
      </c>
      <c r="U22" s="16" t="s">
        <v>147</v>
      </c>
      <c r="V22" s="16">
        <v>7810036150</v>
      </c>
      <c r="W22" s="16">
        <v>781301001</v>
      </c>
      <c r="X22" s="16"/>
      <c r="Y22" s="16" t="s">
        <v>130</v>
      </c>
      <c r="Z22" s="20">
        <v>40817</v>
      </c>
      <c r="AA22" s="18">
        <v>40855</v>
      </c>
      <c r="AB22" s="16"/>
      <c r="AC22" s="16"/>
      <c r="AD22" s="16"/>
    </row>
    <row r="23" spans="1:30" ht="102">
      <c r="A23" s="15" t="s">
        <v>260</v>
      </c>
      <c r="B23" s="16">
        <v>0</v>
      </c>
      <c r="C23" s="18">
        <v>40849</v>
      </c>
      <c r="D23" s="16" t="s">
        <v>25</v>
      </c>
      <c r="E23" s="16">
        <v>7801396325</v>
      </c>
      <c r="F23" s="16">
        <v>780101001</v>
      </c>
      <c r="G23" s="16" t="s">
        <v>102</v>
      </c>
      <c r="H23" s="16" t="s">
        <v>148</v>
      </c>
      <c r="I23" s="15"/>
      <c r="J23" s="16"/>
      <c r="K23" s="16" t="s">
        <v>149</v>
      </c>
      <c r="L23" s="18">
        <v>40848</v>
      </c>
      <c r="M23" s="16">
        <v>31</v>
      </c>
      <c r="N23" s="16" t="s">
        <v>150</v>
      </c>
      <c r="O23" s="16">
        <v>9249400</v>
      </c>
      <c r="P23" s="16" t="s">
        <v>105</v>
      </c>
      <c r="Q23" s="16">
        <v>400</v>
      </c>
      <c r="R23" s="16">
        <v>90</v>
      </c>
      <c r="S23" s="19">
        <v>36000</v>
      </c>
      <c r="T23" s="16" t="s">
        <v>151</v>
      </c>
      <c r="U23" s="16" t="s">
        <v>152</v>
      </c>
      <c r="V23" s="16">
        <v>7718612161</v>
      </c>
      <c r="W23" s="16">
        <v>771801001</v>
      </c>
      <c r="X23" s="16"/>
      <c r="Y23" s="16" t="s">
        <v>153</v>
      </c>
      <c r="Z23" s="20">
        <v>40848</v>
      </c>
      <c r="AA23" s="18">
        <v>40855</v>
      </c>
      <c r="AB23" s="16"/>
      <c r="AC23" s="16"/>
      <c r="AD23" s="16"/>
    </row>
    <row r="24" spans="1:30" ht="102">
      <c r="A24" s="15" t="s">
        <v>261</v>
      </c>
      <c r="B24" s="16">
        <v>0</v>
      </c>
      <c r="C24" s="18">
        <v>40848</v>
      </c>
      <c r="D24" s="16" t="s">
        <v>25</v>
      </c>
      <c r="E24" s="16">
        <v>7801396325</v>
      </c>
      <c r="F24" s="16">
        <v>780101001</v>
      </c>
      <c r="G24" s="16" t="s">
        <v>102</v>
      </c>
      <c r="H24" s="16" t="s">
        <v>148</v>
      </c>
      <c r="I24" s="15"/>
      <c r="J24" s="16"/>
      <c r="K24" s="16" t="s">
        <v>154</v>
      </c>
      <c r="L24" s="18">
        <v>40844</v>
      </c>
      <c r="M24" s="16">
        <v>30</v>
      </c>
      <c r="N24" s="16" t="s">
        <v>61</v>
      </c>
      <c r="O24" s="16">
        <v>9214010</v>
      </c>
      <c r="P24" s="16" t="s">
        <v>105</v>
      </c>
      <c r="Q24" s="16">
        <v>530</v>
      </c>
      <c r="R24" s="16">
        <v>54</v>
      </c>
      <c r="S24" s="19">
        <v>28620</v>
      </c>
      <c r="T24" s="16" t="s">
        <v>155</v>
      </c>
      <c r="U24" s="16" t="s">
        <v>156</v>
      </c>
      <c r="V24" s="16">
        <v>7814083760</v>
      </c>
      <c r="W24" s="16">
        <v>781401001</v>
      </c>
      <c r="X24" s="16"/>
      <c r="Y24" s="16" t="s">
        <v>157</v>
      </c>
      <c r="Z24" s="20">
        <v>40848</v>
      </c>
      <c r="AA24" s="18">
        <v>40850</v>
      </c>
      <c r="AB24" s="16"/>
      <c r="AC24" s="16"/>
      <c r="AD24" s="16"/>
    </row>
    <row r="25" spans="1:30" ht="102">
      <c r="A25" s="15" t="s">
        <v>262</v>
      </c>
      <c r="B25" s="16">
        <v>0</v>
      </c>
      <c r="C25" s="18">
        <v>40759</v>
      </c>
      <c r="D25" s="16" t="s">
        <v>25</v>
      </c>
      <c r="E25" s="16">
        <v>7801396325</v>
      </c>
      <c r="F25" s="16">
        <v>780101001</v>
      </c>
      <c r="G25" s="16" t="s">
        <v>102</v>
      </c>
      <c r="H25" s="16" t="s">
        <v>17</v>
      </c>
      <c r="I25" s="15" t="s">
        <v>307</v>
      </c>
      <c r="J25" s="18">
        <v>40751</v>
      </c>
      <c r="K25" s="16" t="s">
        <v>158</v>
      </c>
      <c r="L25" s="18">
        <v>40759</v>
      </c>
      <c r="M25" s="16">
        <v>18</v>
      </c>
      <c r="N25" s="16" t="s">
        <v>38</v>
      </c>
      <c r="O25" s="16">
        <v>6350020</v>
      </c>
      <c r="P25" s="16" t="s">
        <v>105</v>
      </c>
      <c r="Q25" s="19">
        <v>188700</v>
      </c>
      <c r="R25" s="16"/>
      <c r="S25" s="19">
        <v>188700</v>
      </c>
      <c r="T25" s="16" t="s">
        <v>159</v>
      </c>
      <c r="U25" s="16" t="s">
        <v>160</v>
      </c>
      <c r="V25" s="16">
        <v>7811491553</v>
      </c>
      <c r="W25" s="16">
        <v>781101001</v>
      </c>
      <c r="X25" s="16"/>
      <c r="Y25" s="16" t="s">
        <v>161</v>
      </c>
      <c r="Z25" s="20">
        <v>40817</v>
      </c>
      <c r="AA25" s="18">
        <v>40849</v>
      </c>
      <c r="AB25" s="16"/>
      <c r="AC25" s="16"/>
      <c r="AD25" s="16"/>
    </row>
    <row r="26" spans="1:30" ht="102">
      <c r="A26" s="15" t="s">
        <v>263</v>
      </c>
      <c r="B26" s="16">
        <v>0</v>
      </c>
      <c r="C26" s="18">
        <v>40847</v>
      </c>
      <c r="D26" s="16" t="s">
        <v>25</v>
      </c>
      <c r="E26" s="16">
        <v>7801396325</v>
      </c>
      <c r="F26" s="16">
        <v>780101001</v>
      </c>
      <c r="G26" s="16" t="s">
        <v>102</v>
      </c>
      <c r="H26" s="16" t="s">
        <v>17</v>
      </c>
      <c r="I26" s="15" t="s">
        <v>308</v>
      </c>
      <c r="J26" s="18">
        <v>40837</v>
      </c>
      <c r="K26" s="16" t="s">
        <v>162</v>
      </c>
      <c r="L26" s="18">
        <v>40844</v>
      </c>
      <c r="M26" s="16">
        <v>29</v>
      </c>
      <c r="N26" s="16" t="s">
        <v>60</v>
      </c>
      <c r="O26" s="16">
        <v>9249615</v>
      </c>
      <c r="P26" s="16" t="s">
        <v>105</v>
      </c>
      <c r="Q26" s="19">
        <v>189000</v>
      </c>
      <c r="R26" s="16">
        <v>1</v>
      </c>
      <c r="S26" s="19">
        <v>189000</v>
      </c>
      <c r="T26" s="16" t="s">
        <v>112</v>
      </c>
      <c r="U26" s="16" t="s">
        <v>113</v>
      </c>
      <c r="V26" s="16">
        <v>782576335979</v>
      </c>
      <c r="W26" s="16"/>
      <c r="X26" s="16"/>
      <c r="Y26" s="16" t="s">
        <v>114</v>
      </c>
      <c r="Z26" s="20">
        <v>40817</v>
      </c>
      <c r="AA26" s="18">
        <v>40847</v>
      </c>
      <c r="AB26" s="16"/>
      <c r="AC26" s="16"/>
      <c r="AD26" s="16"/>
    </row>
    <row r="27" spans="1:30" ht="114.75">
      <c r="A27" s="15" t="s">
        <v>264</v>
      </c>
      <c r="B27" s="16">
        <v>0</v>
      </c>
      <c r="C27" s="18">
        <v>40848</v>
      </c>
      <c r="D27" s="16" t="s">
        <v>25</v>
      </c>
      <c r="E27" s="16">
        <v>7801396325</v>
      </c>
      <c r="F27" s="16">
        <v>780101001</v>
      </c>
      <c r="G27" s="16" t="s">
        <v>102</v>
      </c>
      <c r="H27" s="16" t="s">
        <v>103</v>
      </c>
      <c r="I27" s="15" t="s">
        <v>309</v>
      </c>
      <c r="J27" s="18">
        <v>40833</v>
      </c>
      <c r="K27" s="16" t="s">
        <v>63</v>
      </c>
      <c r="L27" s="18">
        <v>40847</v>
      </c>
      <c r="M27" s="16" t="s">
        <v>62</v>
      </c>
      <c r="N27" s="16" t="s">
        <v>67</v>
      </c>
      <c r="O27" s="16">
        <v>4540030</v>
      </c>
      <c r="P27" s="16" t="s">
        <v>105</v>
      </c>
      <c r="Q27" s="19">
        <v>1814451.68</v>
      </c>
      <c r="R27" s="16">
        <v>1</v>
      </c>
      <c r="S27" s="19">
        <v>1814451.68</v>
      </c>
      <c r="T27" s="16" t="s">
        <v>163</v>
      </c>
      <c r="U27" s="16" t="s">
        <v>164</v>
      </c>
      <c r="V27" s="16">
        <v>7825427526</v>
      </c>
      <c r="W27" s="16">
        <v>784001001</v>
      </c>
      <c r="X27" s="16"/>
      <c r="Y27" s="16" t="s">
        <v>165</v>
      </c>
      <c r="Z27" s="20">
        <v>40848</v>
      </c>
      <c r="AA27" s="16"/>
      <c r="AB27" s="16"/>
      <c r="AC27" s="16"/>
      <c r="AD27" s="16"/>
    </row>
    <row r="28" spans="1:30" ht="127.5">
      <c r="A28" s="15" t="s">
        <v>265</v>
      </c>
      <c r="B28" s="16">
        <v>0</v>
      </c>
      <c r="C28" s="18">
        <v>40848</v>
      </c>
      <c r="D28" s="16" t="s">
        <v>25</v>
      </c>
      <c r="E28" s="16">
        <v>7801396325</v>
      </c>
      <c r="F28" s="16">
        <v>780101001</v>
      </c>
      <c r="G28" s="16" t="s">
        <v>102</v>
      </c>
      <c r="H28" s="16" t="s">
        <v>103</v>
      </c>
      <c r="I28" s="15" t="s">
        <v>310</v>
      </c>
      <c r="J28" s="18">
        <v>40833</v>
      </c>
      <c r="K28" s="16" t="s">
        <v>64</v>
      </c>
      <c r="L28" s="18">
        <v>40847</v>
      </c>
      <c r="M28" s="16" t="s">
        <v>65</v>
      </c>
      <c r="N28" s="16" t="s">
        <v>66</v>
      </c>
      <c r="O28" s="16">
        <v>4540030</v>
      </c>
      <c r="P28" s="16" t="s">
        <v>105</v>
      </c>
      <c r="Q28" s="19">
        <v>2118255.38</v>
      </c>
      <c r="R28" s="16">
        <v>1</v>
      </c>
      <c r="S28" s="19">
        <v>2118255.38</v>
      </c>
      <c r="T28" s="16" t="s">
        <v>163</v>
      </c>
      <c r="U28" s="16" t="s">
        <v>164</v>
      </c>
      <c r="V28" s="16">
        <v>7825427526</v>
      </c>
      <c r="W28" s="16">
        <v>784001001</v>
      </c>
      <c r="X28" s="16"/>
      <c r="Y28" s="16" t="s">
        <v>165</v>
      </c>
      <c r="Z28" s="20">
        <v>40848</v>
      </c>
      <c r="AA28" s="16"/>
      <c r="AB28" s="16"/>
      <c r="AC28" s="16"/>
      <c r="AD28" s="16"/>
    </row>
    <row r="29" spans="1:30" ht="127.5">
      <c r="A29" s="15" t="s">
        <v>266</v>
      </c>
      <c r="B29" s="16">
        <v>0</v>
      </c>
      <c r="C29" s="18">
        <v>40808</v>
      </c>
      <c r="D29" s="16" t="s">
        <v>25</v>
      </c>
      <c r="E29" s="16">
        <v>7801396325</v>
      </c>
      <c r="F29" s="16">
        <v>780101001</v>
      </c>
      <c r="G29" s="16" t="s">
        <v>102</v>
      </c>
      <c r="H29" s="16" t="s">
        <v>103</v>
      </c>
      <c r="I29" s="15" t="s">
        <v>301</v>
      </c>
      <c r="J29" s="18">
        <v>40792</v>
      </c>
      <c r="K29" s="16" t="s">
        <v>53</v>
      </c>
      <c r="L29" s="18">
        <v>40808</v>
      </c>
      <c r="M29" s="16" t="s">
        <v>54</v>
      </c>
      <c r="N29" s="16" t="s">
        <v>132</v>
      </c>
      <c r="O29" s="16">
        <v>4540030</v>
      </c>
      <c r="P29" s="16" t="s">
        <v>105</v>
      </c>
      <c r="Q29" s="19">
        <v>2599426.58</v>
      </c>
      <c r="R29" s="16"/>
      <c r="S29" s="19">
        <v>2599426.58</v>
      </c>
      <c r="T29" s="16" t="s">
        <v>166</v>
      </c>
      <c r="U29" s="16" t="s">
        <v>167</v>
      </c>
      <c r="V29" s="16">
        <v>7816482023</v>
      </c>
      <c r="W29" s="16">
        <v>781301001</v>
      </c>
      <c r="X29" s="16"/>
      <c r="Y29" s="16" t="s">
        <v>168</v>
      </c>
      <c r="Z29" s="20">
        <v>40817</v>
      </c>
      <c r="AA29" s="16"/>
      <c r="AB29" s="16">
        <v>0</v>
      </c>
      <c r="AC29" s="18">
        <v>40844</v>
      </c>
      <c r="AD29" s="16" t="s">
        <v>169</v>
      </c>
    </row>
    <row r="30" spans="1:30" ht="127.5">
      <c r="A30" s="15" t="s">
        <v>267</v>
      </c>
      <c r="B30" s="16">
        <v>0</v>
      </c>
      <c r="C30" s="18">
        <v>40808</v>
      </c>
      <c r="D30" s="16" t="s">
        <v>25</v>
      </c>
      <c r="E30" s="16">
        <v>7801396325</v>
      </c>
      <c r="F30" s="16">
        <v>780101001</v>
      </c>
      <c r="G30" s="16" t="s">
        <v>102</v>
      </c>
      <c r="H30" s="16" t="s">
        <v>103</v>
      </c>
      <c r="I30" s="15" t="s">
        <v>300</v>
      </c>
      <c r="J30" s="18">
        <v>40792</v>
      </c>
      <c r="K30" s="16" t="s">
        <v>51</v>
      </c>
      <c r="L30" s="18">
        <v>40808</v>
      </c>
      <c r="M30" s="16" t="s">
        <v>127</v>
      </c>
      <c r="N30" s="16" t="s">
        <v>52</v>
      </c>
      <c r="O30" s="16">
        <v>4540030</v>
      </c>
      <c r="P30" s="16" t="s">
        <v>105</v>
      </c>
      <c r="Q30" s="19">
        <v>2628788.69</v>
      </c>
      <c r="R30" s="16"/>
      <c r="S30" s="19">
        <v>2628788.69</v>
      </c>
      <c r="T30" s="16" t="s">
        <v>166</v>
      </c>
      <c r="U30" s="16" t="s">
        <v>167</v>
      </c>
      <c r="V30" s="16">
        <v>7816482023</v>
      </c>
      <c r="W30" s="16">
        <v>781301001</v>
      </c>
      <c r="X30" s="16"/>
      <c r="Y30" s="16" t="s">
        <v>168</v>
      </c>
      <c r="Z30" s="20">
        <v>40817</v>
      </c>
      <c r="AA30" s="16"/>
      <c r="AB30" s="16">
        <v>0</v>
      </c>
      <c r="AC30" s="18">
        <v>40844</v>
      </c>
      <c r="AD30" s="16" t="s">
        <v>170</v>
      </c>
    </row>
    <row r="31" spans="1:30" ht="102">
      <c r="A31" s="15" t="s">
        <v>268</v>
      </c>
      <c r="B31" s="16">
        <v>0</v>
      </c>
      <c r="C31" s="18">
        <v>40813</v>
      </c>
      <c r="D31" s="16" t="s">
        <v>25</v>
      </c>
      <c r="E31" s="16">
        <v>7801396325</v>
      </c>
      <c r="F31" s="16">
        <v>780101001</v>
      </c>
      <c r="G31" s="16" t="s">
        <v>102</v>
      </c>
      <c r="H31" s="16" t="s">
        <v>17</v>
      </c>
      <c r="I31" s="15" t="s">
        <v>311</v>
      </c>
      <c r="J31" s="18">
        <v>40806</v>
      </c>
      <c r="K31" s="16" t="s">
        <v>171</v>
      </c>
      <c r="L31" s="18">
        <v>40813</v>
      </c>
      <c r="M31" s="16">
        <v>25</v>
      </c>
      <c r="N31" s="16" t="s">
        <v>58</v>
      </c>
      <c r="O31" s="16">
        <v>9249019</v>
      </c>
      <c r="P31" s="16" t="s">
        <v>105</v>
      </c>
      <c r="Q31" s="19">
        <v>49500</v>
      </c>
      <c r="R31" s="16"/>
      <c r="S31" s="19">
        <v>49500</v>
      </c>
      <c r="T31" s="16" t="s">
        <v>172</v>
      </c>
      <c r="U31" s="16" t="s">
        <v>173</v>
      </c>
      <c r="V31" s="16">
        <v>7842453413</v>
      </c>
      <c r="W31" s="16">
        <v>784201001</v>
      </c>
      <c r="X31" s="16"/>
      <c r="Y31" s="16" t="s">
        <v>174</v>
      </c>
      <c r="Z31" s="20">
        <v>40787</v>
      </c>
      <c r="AA31" s="18">
        <v>40841</v>
      </c>
      <c r="AB31" s="16"/>
      <c r="AC31" s="16"/>
      <c r="AD31" s="16"/>
    </row>
    <row r="32" spans="1:30" ht="102">
      <c r="A32" s="15" t="s">
        <v>269</v>
      </c>
      <c r="B32" s="16">
        <v>0</v>
      </c>
      <c r="C32" s="18">
        <v>40830</v>
      </c>
      <c r="D32" s="16" t="s">
        <v>25</v>
      </c>
      <c r="E32" s="16">
        <v>7801396325</v>
      </c>
      <c r="F32" s="16">
        <v>780101001</v>
      </c>
      <c r="G32" s="16" t="s">
        <v>102</v>
      </c>
      <c r="H32" s="16" t="s">
        <v>148</v>
      </c>
      <c r="I32" s="15"/>
      <c r="J32" s="16"/>
      <c r="K32" s="16" t="s">
        <v>175</v>
      </c>
      <c r="L32" s="18">
        <v>40829</v>
      </c>
      <c r="M32" s="16">
        <v>28</v>
      </c>
      <c r="N32" s="16" t="s">
        <v>33</v>
      </c>
      <c r="O32" s="16">
        <v>9249400</v>
      </c>
      <c r="P32" s="16" t="s">
        <v>105</v>
      </c>
      <c r="Q32" s="16">
        <v>400</v>
      </c>
      <c r="R32" s="16">
        <v>45</v>
      </c>
      <c r="S32" s="19">
        <v>18000</v>
      </c>
      <c r="T32" s="16" t="s">
        <v>151</v>
      </c>
      <c r="U32" s="16" t="s">
        <v>152</v>
      </c>
      <c r="V32" s="16">
        <v>7718612161</v>
      </c>
      <c r="W32" s="16">
        <v>771801001</v>
      </c>
      <c r="X32" s="16"/>
      <c r="Y32" s="16" t="s">
        <v>153</v>
      </c>
      <c r="Z32" s="20">
        <v>40848</v>
      </c>
      <c r="AA32" s="18">
        <v>40842</v>
      </c>
      <c r="AB32" s="16"/>
      <c r="AC32" s="16"/>
      <c r="AD32" s="16"/>
    </row>
    <row r="33" spans="1:30" ht="127.5">
      <c r="A33" s="15" t="s">
        <v>270</v>
      </c>
      <c r="B33" s="16">
        <v>0</v>
      </c>
      <c r="C33" s="18">
        <v>40813</v>
      </c>
      <c r="D33" s="16" t="s">
        <v>25</v>
      </c>
      <c r="E33" s="16">
        <v>7801396325</v>
      </c>
      <c r="F33" s="16">
        <v>780101001</v>
      </c>
      <c r="G33" s="16" t="s">
        <v>102</v>
      </c>
      <c r="H33" s="16" t="s">
        <v>24</v>
      </c>
      <c r="I33" s="15" t="s">
        <v>312</v>
      </c>
      <c r="J33" s="18">
        <v>40800</v>
      </c>
      <c r="K33" s="16" t="s">
        <v>176</v>
      </c>
      <c r="L33" s="18">
        <v>40812</v>
      </c>
      <c r="M33" s="16">
        <v>21</v>
      </c>
      <c r="N33" s="16" t="s">
        <v>55</v>
      </c>
      <c r="O33" s="16">
        <v>9249000</v>
      </c>
      <c r="P33" s="16" t="s">
        <v>105</v>
      </c>
      <c r="Q33" s="19">
        <v>452500</v>
      </c>
      <c r="R33" s="16"/>
      <c r="S33" s="19">
        <v>452500</v>
      </c>
      <c r="T33" s="16" t="s">
        <v>117</v>
      </c>
      <c r="U33" s="16" t="s">
        <v>118</v>
      </c>
      <c r="V33" s="16">
        <v>7825455770</v>
      </c>
      <c r="W33" s="16">
        <v>784101001</v>
      </c>
      <c r="X33" s="16"/>
      <c r="Y33" s="16" t="s">
        <v>119</v>
      </c>
      <c r="Z33" s="20">
        <v>40817</v>
      </c>
      <c r="AA33" s="18">
        <v>40826</v>
      </c>
      <c r="AB33" s="16"/>
      <c r="AC33" s="16"/>
      <c r="AD33" s="16"/>
    </row>
    <row r="34" spans="1:30" ht="102">
      <c r="A34" s="15" t="s">
        <v>271</v>
      </c>
      <c r="B34" s="16">
        <v>0</v>
      </c>
      <c r="C34" s="18">
        <v>40821</v>
      </c>
      <c r="D34" s="16" t="s">
        <v>25</v>
      </c>
      <c r="E34" s="16">
        <v>7801396325</v>
      </c>
      <c r="F34" s="16">
        <v>780101001</v>
      </c>
      <c r="G34" s="16" t="s">
        <v>102</v>
      </c>
      <c r="H34" s="16" t="s">
        <v>17</v>
      </c>
      <c r="I34" s="15" t="s">
        <v>313</v>
      </c>
      <c r="J34" s="18">
        <v>40813</v>
      </c>
      <c r="K34" s="16" t="s">
        <v>177</v>
      </c>
      <c r="L34" s="18">
        <v>40820</v>
      </c>
      <c r="M34" s="16">
        <v>26</v>
      </c>
      <c r="N34" s="16" t="s">
        <v>59</v>
      </c>
      <c r="O34" s="16">
        <v>1721011</v>
      </c>
      <c r="P34" s="16" t="s">
        <v>105</v>
      </c>
      <c r="Q34" s="16">
        <v>588.5</v>
      </c>
      <c r="R34" s="16">
        <v>350</v>
      </c>
      <c r="S34" s="19">
        <v>205975</v>
      </c>
      <c r="T34" s="16" t="s">
        <v>178</v>
      </c>
      <c r="U34" s="16" t="s">
        <v>21</v>
      </c>
      <c r="V34" s="16">
        <v>7813147651</v>
      </c>
      <c r="W34" s="16">
        <v>781001001</v>
      </c>
      <c r="X34" s="16"/>
      <c r="Y34" s="16" t="s">
        <v>179</v>
      </c>
      <c r="Z34" s="20">
        <v>40817</v>
      </c>
      <c r="AA34" s="18">
        <v>40822</v>
      </c>
      <c r="AB34" s="16"/>
      <c r="AC34" s="16"/>
      <c r="AD34" s="16"/>
    </row>
    <row r="35" spans="1:30" ht="102">
      <c r="A35" s="15" t="s">
        <v>272</v>
      </c>
      <c r="B35" s="16">
        <v>0</v>
      </c>
      <c r="C35" s="18">
        <v>40821</v>
      </c>
      <c r="D35" s="16" t="s">
        <v>25</v>
      </c>
      <c r="E35" s="16">
        <v>7801396325</v>
      </c>
      <c r="F35" s="16">
        <v>780101001</v>
      </c>
      <c r="G35" s="16" t="s">
        <v>102</v>
      </c>
      <c r="H35" s="16" t="s">
        <v>17</v>
      </c>
      <c r="I35" s="15" t="s">
        <v>314</v>
      </c>
      <c r="J35" s="18">
        <v>40813</v>
      </c>
      <c r="K35" s="16" t="s">
        <v>180</v>
      </c>
      <c r="L35" s="18">
        <v>40820</v>
      </c>
      <c r="M35" s="16">
        <v>27</v>
      </c>
      <c r="N35" s="16" t="s">
        <v>59</v>
      </c>
      <c r="O35" s="16">
        <v>1721011</v>
      </c>
      <c r="P35" s="16" t="s">
        <v>105</v>
      </c>
      <c r="Q35" s="16">
        <v>589</v>
      </c>
      <c r="R35" s="16">
        <v>350</v>
      </c>
      <c r="S35" s="19">
        <v>206150</v>
      </c>
      <c r="T35" s="16" t="s">
        <v>178</v>
      </c>
      <c r="U35" s="16" t="s">
        <v>21</v>
      </c>
      <c r="V35" s="16">
        <v>7813147651</v>
      </c>
      <c r="W35" s="16">
        <v>781001001</v>
      </c>
      <c r="X35" s="16"/>
      <c r="Y35" s="16" t="s">
        <v>179</v>
      </c>
      <c r="Z35" s="20">
        <v>40817</v>
      </c>
      <c r="AA35" s="18">
        <v>40822</v>
      </c>
      <c r="AB35" s="16"/>
      <c r="AC35" s="16"/>
      <c r="AD35" s="16"/>
    </row>
    <row r="36" spans="1:30" ht="102">
      <c r="A36" s="15" t="s">
        <v>273</v>
      </c>
      <c r="B36" s="16">
        <v>1</v>
      </c>
      <c r="C36" s="18">
        <v>40625</v>
      </c>
      <c r="D36" s="16" t="s">
        <v>25</v>
      </c>
      <c r="E36" s="16">
        <v>7801396325</v>
      </c>
      <c r="F36" s="16">
        <v>780101001</v>
      </c>
      <c r="G36" s="16" t="s">
        <v>102</v>
      </c>
      <c r="H36" s="16" t="s">
        <v>22</v>
      </c>
      <c r="I36" s="15" t="s">
        <v>181</v>
      </c>
      <c r="J36" s="16"/>
      <c r="K36" s="16" t="s">
        <v>182</v>
      </c>
      <c r="L36" s="18">
        <v>40602</v>
      </c>
      <c r="M36" s="16">
        <v>8</v>
      </c>
      <c r="N36" s="16" t="s">
        <v>183</v>
      </c>
      <c r="O36" s="16">
        <v>4540030</v>
      </c>
      <c r="P36" s="16" t="s">
        <v>184</v>
      </c>
      <c r="Q36" s="19">
        <v>2929010.95</v>
      </c>
      <c r="R36" s="16"/>
      <c r="S36" s="19">
        <v>2929010.95</v>
      </c>
      <c r="T36" s="16" t="s">
        <v>185</v>
      </c>
      <c r="U36" s="16" t="s">
        <v>186</v>
      </c>
      <c r="V36" s="16">
        <v>7813350822</v>
      </c>
      <c r="W36" s="16">
        <v>781301001</v>
      </c>
      <c r="X36" s="16"/>
      <c r="Y36" s="16" t="s">
        <v>187</v>
      </c>
      <c r="Z36" s="20">
        <v>40695</v>
      </c>
      <c r="AA36" s="18">
        <v>40816</v>
      </c>
      <c r="AB36" s="16"/>
      <c r="AC36" s="16"/>
      <c r="AD36" s="16"/>
    </row>
    <row r="37" spans="1:30" ht="127.5">
      <c r="A37" s="15" t="s">
        <v>274</v>
      </c>
      <c r="B37" s="16">
        <v>0</v>
      </c>
      <c r="C37" s="18">
        <v>40813</v>
      </c>
      <c r="D37" s="16" t="s">
        <v>25</v>
      </c>
      <c r="E37" s="16">
        <v>7801396325</v>
      </c>
      <c r="F37" s="16">
        <v>780101001</v>
      </c>
      <c r="G37" s="16" t="s">
        <v>102</v>
      </c>
      <c r="H37" s="16" t="s">
        <v>24</v>
      </c>
      <c r="I37" s="15" t="s">
        <v>315</v>
      </c>
      <c r="J37" s="18">
        <v>40802</v>
      </c>
      <c r="K37" s="16" t="s">
        <v>188</v>
      </c>
      <c r="L37" s="18">
        <v>40812</v>
      </c>
      <c r="M37" s="16">
        <v>24</v>
      </c>
      <c r="N37" s="16" t="s">
        <v>189</v>
      </c>
      <c r="O37" s="16">
        <v>9249000</v>
      </c>
      <c r="P37" s="16" t="s">
        <v>105</v>
      </c>
      <c r="Q37" s="19">
        <v>450000</v>
      </c>
      <c r="R37" s="16"/>
      <c r="S37" s="19">
        <v>450000</v>
      </c>
      <c r="T37" s="16" t="s">
        <v>117</v>
      </c>
      <c r="U37" s="16" t="s">
        <v>118</v>
      </c>
      <c r="V37" s="16">
        <v>7825455770</v>
      </c>
      <c r="W37" s="16">
        <v>784101001</v>
      </c>
      <c r="X37" s="16"/>
      <c r="Y37" s="16" t="s">
        <v>119</v>
      </c>
      <c r="Z37" s="20">
        <v>40878</v>
      </c>
      <c r="AA37" s="16"/>
      <c r="AB37" s="16"/>
      <c r="AC37" s="16"/>
      <c r="AD37" s="16"/>
    </row>
    <row r="38" spans="1:30" ht="127.5">
      <c r="A38" s="15" t="s">
        <v>275</v>
      </c>
      <c r="B38" s="16">
        <v>0</v>
      </c>
      <c r="C38" s="18">
        <v>40813</v>
      </c>
      <c r="D38" s="16" t="s">
        <v>25</v>
      </c>
      <c r="E38" s="16">
        <v>7801396325</v>
      </c>
      <c r="F38" s="16">
        <v>780101001</v>
      </c>
      <c r="G38" s="16" t="s">
        <v>102</v>
      </c>
      <c r="H38" s="16" t="s">
        <v>24</v>
      </c>
      <c r="I38" s="15" t="s">
        <v>316</v>
      </c>
      <c r="J38" s="18">
        <v>40801</v>
      </c>
      <c r="K38" s="16" t="s">
        <v>190</v>
      </c>
      <c r="L38" s="18">
        <v>40812</v>
      </c>
      <c r="M38" s="16">
        <v>23</v>
      </c>
      <c r="N38" s="16" t="s">
        <v>57</v>
      </c>
      <c r="O38" s="16">
        <v>9249000</v>
      </c>
      <c r="P38" s="16" t="s">
        <v>105</v>
      </c>
      <c r="Q38" s="19">
        <v>451000</v>
      </c>
      <c r="R38" s="16"/>
      <c r="S38" s="19">
        <v>451000</v>
      </c>
      <c r="T38" s="16" t="s">
        <v>117</v>
      </c>
      <c r="U38" s="16" t="s">
        <v>118</v>
      </c>
      <c r="V38" s="16">
        <v>7825455770</v>
      </c>
      <c r="W38" s="16">
        <v>784101001</v>
      </c>
      <c r="X38" s="16"/>
      <c r="Y38" s="16" t="s">
        <v>119</v>
      </c>
      <c r="Z38" s="20">
        <v>40878</v>
      </c>
      <c r="AA38" s="16"/>
      <c r="AB38" s="16"/>
      <c r="AC38" s="16"/>
      <c r="AD38" s="16"/>
    </row>
    <row r="39" spans="1:30" ht="178.5">
      <c r="A39" s="15" t="s">
        <v>276</v>
      </c>
      <c r="B39" s="16">
        <v>0</v>
      </c>
      <c r="C39" s="18">
        <v>40791</v>
      </c>
      <c r="D39" s="16" t="s">
        <v>25</v>
      </c>
      <c r="E39" s="16">
        <v>7801396325</v>
      </c>
      <c r="F39" s="16">
        <v>780101001</v>
      </c>
      <c r="G39" s="16" t="s">
        <v>102</v>
      </c>
      <c r="H39" s="16" t="s">
        <v>17</v>
      </c>
      <c r="I39" s="15" t="s">
        <v>317</v>
      </c>
      <c r="J39" s="18">
        <v>40771</v>
      </c>
      <c r="K39" s="16" t="s">
        <v>191</v>
      </c>
      <c r="L39" s="18">
        <v>40786</v>
      </c>
      <c r="M39" s="16">
        <v>20</v>
      </c>
      <c r="N39" s="16" t="s">
        <v>40</v>
      </c>
      <c r="O39" s="16">
        <v>9241460</v>
      </c>
      <c r="P39" s="16" t="s">
        <v>105</v>
      </c>
      <c r="Q39" s="19">
        <v>78400</v>
      </c>
      <c r="R39" s="16"/>
      <c r="S39" s="19">
        <v>78400</v>
      </c>
      <c r="T39" s="16" t="s">
        <v>192</v>
      </c>
      <c r="U39" s="16" t="s">
        <v>193</v>
      </c>
      <c r="V39" s="16">
        <v>7714317863</v>
      </c>
      <c r="W39" s="16">
        <v>784143001</v>
      </c>
      <c r="X39" s="16"/>
      <c r="Y39" s="16" t="s">
        <v>194</v>
      </c>
      <c r="Z39" s="20">
        <v>40878</v>
      </c>
      <c r="AA39" s="16"/>
      <c r="AB39" s="16"/>
      <c r="AC39" s="16"/>
      <c r="AD39" s="16"/>
    </row>
    <row r="40" spans="1:30" ht="178.5">
      <c r="A40" s="15" t="s">
        <v>277</v>
      </c>
      <c r="B40" s="16">
        <v>0</v>
      </c>
      <c r="C40" s="18">
        <v>40791</v>
      </c>
      <c r="D40" s="16" t="s">
        <v>25</v>
      </c>
      <c r="E40" s="16">
        <v>7801396325</v>
      </c>
      <c r="F40" s="16">
        <v>780101001</v>
      </c>
      <c r="G40" s="16" t="s">
        <v>102</v>
      </c>
      <c r="H40" s="16" t="s">
        <v>17</v>
      </c>
      <c r="I40" s="15" t="s">
        <v>318</v>
      </c>
      <c r="J40" s="18">
        <v>40771</v>
      </c>
      <c r="K40" s="16" t="s">
        <v>195</v>
      </c>
      <c r="L40" s="18">
        <v>40786</v>
      </c>
      <c r="M40" s="16">
        <v>19</v>
      </c>
      <c r="N40" s="16" t="s">
        <v>39</v>
      </c>
      <c r="O40" s="16">
        <v>9241427</v>
      </c>
      <c r="P40" s="16" t="s">
        <v>105</v>
      </c>
      <c r="Q40" s="19">
        <v>236500</v>
      </c>
      <c r="R40" s="16"/>
      <c r="S40" s="19">
        <v>236500</v>
      </c>
      <c r="T40" s="16" t="s">
        <v>192</v>
      </c>
      <c r="U40" s="16" t="s">
        <v>193</v>
      </c>
      <c r="V40" s="16">
        <v>7714317863</v>
      </c>
      <c r="W40" s="16">
        <v>784143001</v>
      </c>
      <c r="X40" s="16"/>
      <c r="Y40" s="16" t="s">
        <v>194</v>
      </c>
      <c r="Z40" s="20">
        <v>40878</v>
      </c>
      <c r="AA40" s="16"/>
      <c r="AB40" s="16"/>
      <c r="AC40" s="16"/>
      <c r="AD40" s="16"/>
    </row>
    <row r="41" spans="1:30" ht="127.5">
      <c r="A41" s="15" t="s">
        <v>278</v>
      </c>
      <c r="B41" s="16">
        <v>3</v>
      </c>
      <c r="C41" s="18">
        <v>40708</v>
      </c>
      <c r="D41" s="16" t="s">
        <v>25</v>
      </c>
      <c r="E41" s="16">
        <v>7801396325</v>
      </c>
      <c r="F41" s="16">
        <v>780101001</v>
      </c>
      <c r="G41" s="16" t="s">
        <v>102</v>
      </c>
      <c r="H41" s="16" t="s">
        <v>22</v>
      </c>
      <c r="I41" s="15" t="s">
        <v>181</v>
      </c>
      <c r="J41" s="16"/>
      <c r="K41" s="16" t="s">
        <v>196</v>
      </c>
      <c r="L41" s="18">
        <v>40703</v>
      </c>
      <c r="M41" s="16">
        <v>5</v>
      </c>
      <c r="N41" s="16" t="s">
        <v>197</v>
      </c>
      <c r="O41" s="16">
        <v>4540030</v>
      </c>
      <c r="P41" s="16" t="s">
        <v>184</v>
      </c>
      <c r="Q41" s="19">
        <v>769619.95</v>
      </c>
      <c r="R41" s="16">
        <v>1</v>
      </c>
      <c r="S41" s="19">
        <v>769619.95</v>
      </c>
      <c r="T41" s="16" t="s">
        <v>198</v>
      </c>
      <c r="U41" s="16" t="s">
        <v>199</v>
      </c>
      <c r="V41" s="16">
        <v>7816196625</v>
      </c>
      <c r="W41" s="16">
        <v>781601001</v>
      </c>
      <c r="X41" s="16"/>
      <c r="Y41" s="16" t="s">
        <v>200</v>
      </c>
      <c r="Z41" s="20">
        <v>40695</v>
      </c>
      <c r="AA41" s="18">
        <v>40753</v>
      </c>
      <c r="AB41" s="16"/>
      <c r="AC41" s="16"/>
      <c r="AD41" s="16"/>
    </row>
    <row r="42" spans="1:30" ht="102">
      <c r="A42" s="15" t="s">
        <v>279</v>
      </c>
      <c r="B42" s="16">
        <v>0</v>
      </c>
      <c r="C42" s="18" t="s">
        <v>68</v>
      </c>
      <c r="D42" s="16" t="s">
        <v>25</v>
      </c>
      <c r="E42" s="16">
        <v>7801396325</v>
      </c>
      <c r="F42" s="16">
        <v>780101001</v>
      </c>
      <c r="G42" s="16" t="s">
        <v>102</v>
      </c>
      <c r="H42" s="16" t="s">
        <v>17</v>
      </c>
      <c r="I42" s="15" t="s">
        <v>319</v>
      </c>
      <c r="J42" s="18">
        <v>40736</v>
      </c>
      <c r="K42" s="16" t="s">
        <v>201</v>
      </c>
      <c r="L42" s="18">
        <v>40743</v>
      </c>
      <c r="M42" s="16">
        <v>17</v>
      </c>
      <c r="N42" s="16" t="s">
        <v>36</v>
      </c>
      <c r="O42" s="16">
        <v>9249000</v>
      </c>
      <c r="P42" s="16" t="s">
        <v>105</v>
      </c>
      <c r="Q42" s="19">
        <v>98450</v>
      </c>
      <c r="R42" s="16"/>
      <c r="S42" s="19">
        <v>98450</v>
      </c>
      <c r="T42" s="16" t="s">
        <v>121</v>
      </c>
      <c r="U42" s="16" t="s">
        <v>26</v>
      </c>
      <c r="V42" s="16">
        <v>7839384777</v>
      </c>
      <c r="W42" s="16">
        <v>783901001</v>
      </c>
      <c r="X42" s="16"/>
      <c r="Y42" s="16" t="s">
        <v>123</v>
      </c>
      <c r="Z42" s="20">
        <v>40725</v>
      </c>
      <c r="AA42" s="18">
        <v>40752</v>
      </c>
      <c r="AB42" s="16"/>
      <c r="AC42" s="16"/>
      <c r="AD42" s="16"/>
    </row>
    <row r="43" spans="1:30" ht="102">
      <c r="A43" s="15" t="s">
        <v>280</v>
      </c>
      <c r="B43" s="16">
        <v>1</v>
      </c>
      <c r="C43" s="18">
        <v>40625</v>
      </c>
      <c r="D43" s="16" t="s">
        <v>25</v>
      </c>
      <c r="E43" s="16">
        <v>7801396325</v>
      </c>
      <c r="F43" s="16">
        <v>780101001</v>
      </c>
      <c r="G43" s="16" t="s">
        <v>102</v>
      </c>
      <c r="H43" s="16" t="s">
        <v>22</v>
      </c>
      <c r="I43" s="15" t="s">
        <v>181</v>
      </c>
      <c r="J43" s="16"/>
      <c r="K43" s="16" t="s">
        <v>202</v>
      </c>
      <c r="L43" s="18">
        <v>40602</v>
      </c>
      <c r="M43" s="16">
        <v>9</v>
      </c>
      <c r="N43" s="16" t="s">
        <v>203</v>
      </c>
      <c r="O43" s="16">
        <v>4540031</v>
      </c>
      <c r="P43" s="16" t="s">
        <v>184</v>
      </c>
      <c r="Q43" s="19">
        <v>2503189.64</v>
      </c>
      <c r="R43" s="16"/>
      <c r="S43" s="19">
        <v>2503189.64</v>
      </c>
      <c r="T43" s="16" t="s">
        <v>204</v>
      </c>
      <c r="U43" s="16" t="s">
        <v>205</v>
      </c>
      <c r="V43" s="16">
        <v>7811458997</v>
      </c>
      <c r="W43" s="16">
        <v>781101001</v>
      </c>
      <c r="X43" s="16"/>
      <c r="Y43" s="16" t="s">
        <v>206</v>
      </c>
      <c r="Z43" s="20">
        <v>40695</v>
      </c>
      <c r="AA43" s="18">
        <v>40735</v>
      </c>
      <c r="AB43" s="16"/>
      <c r="AC43" s="16"/>
      <c r="AD43" s="16"/>
    </row>
    <row r="44" spans="1:30" ht="102">
      <c r="A44" s="15" t="s">
        <v>281</v>
      </c>
      <c r="B44" s="16">
        <v>0</v>
      </c>
      <c r="C44" s="18">
        <v>40696</v>
      </c>
      <c r="D44" s="16" t="s">
        <v>25</v>
      </c>
      <c r="E44" s="16">
        <v>7801396325</v>
      </c>
      <c r="F44" s="16">
        <v>780101001</v>
      </c>
      <c r="G44" s="16" t="s">
        <v>102</v>
      </c>
      <c r="H44" s="16" t="s">
        <v>17</v>
      </c>
      <c r="I44" s="15" t="s">
        <v>320</v>
      </c>
      <c r="J44" s="18">
        <v>40688</v>
      </c>
      <c r="K44" s="16" t="s">
        <v>207</v>
      </c>
      <c r="L44" s="18">
        <v>40696</v>
      </c>
      <c r="M44" s="16">
        <v>14</v>
      </c>
      <c r="N44" s="16" t="s">
        <v>208</v>
      </c>
      <c r="O44" s="16">
        <v>4530282</v>
      </c>
      <c r="P44" s="16" t="s">
        <v>105</v>
      </c>
      <c r="Q44" s="19">
        <v>296000</v>
      </c>
      <c r="R44" s="16"/>
      <c r="S44" s="19">
        <v>296000</v>
      </c>
      <c r="T44" s="16" t="s">
        <v>209</v>
      </c>
      <c r="U44" s="16" t="s">
        <v>210</v>
      </c>
      <c r="V44" s="16">
        <v>7802715951</v>
      </c>
      <c r="W44" s="16">
        <v>780201001</v>
      </c>
      <c r="X44" s="16"/>
      <c r="Y44" s="16" t="s">
        <v>211</v>
      </c>
      <c r="Z44" s="20">
        <v>40725</v>
      </c>
      <c r="AA44" s="18">
        <v>40735</v>
      </c>
      <c r="AB44" s="16"/>
      <c r="AC44" s="16"/>
      <c r="AD44" s="16"/>
    </row>
    <row r="45" spans="1:30" ht="102">
      <c r="A45" s="15" t="s">
        <v>282</v>
      </c>
      <c r="B45" s="16">
        <v>1</v>
      </c>
      <c r="C45" s="18">
        <v>40625</v>
      </c>
      <c r="D45" s="16" t="s">
        <v>25</v>
      </c>
      <c r="E45" s="16">
        <v>7801396325</v>
      </c>
      <c r="F45" s="16">
        <v>780101001</v>
      </c>
      <c r="G45" s="16" t="s">
        <v>102</v>
      </c>
      <c r="H45" s="16" t="s">
        <v>22</v>
      </c>
      <c r="I45" s="15" t="s">
        <v>181</v>
      </c>
      <c r="J45" s="16"/>
      <c r="K45" s="16" t="s">
        <v>212</v>
      </c>
      <c r="L45" s="18">
        <v>40624</v>
      </c>
      <c r="M45" s="16">
        <v>7</v>
      </c>
      <c r="N45" s="16" t="s">
        <v>4</v>
      </c>
      <c r="O45" s="16">
        <v>4540030</v>
      </c>
      <c r="P45" s="16" t="s">
        <v>184</v>
      </c>
      <c r="Q45" s="19">
        <v>1684247.72</v>
      </c>
      <c r="R45" s="16"/>
      <c r="S45" s="19">
        <v>1684247.72</v>
      </c>
      <c r="T45" s="16" t="s">
        <v>213</v>
      </c>
      <c r="U45" s="16" t="s">
        <v>214</v>
      </c>
      <c r="V45" s="16">
        <v>7806312294</v>
      </c>
      <c r="W45" s="16">
        <v>780201001</v>
      </c>
      <c r="X45" s="16"/>
      <c r="Y45" s="16" t="s">
        <v>215</v>
      </c>
      <c r="Z45" s="20">
        <v>40695</v>
      </c>
      <c r="AA45" s="18">
        <v>40728</v>
      </c>
      <c r="AB45" s="16"/>
      <c r="AC45" s="16"/>
      <c r="AD45" s="16"/>
    </row>
    <row r="46" spans="1:30" ht="102">
      <c r="A46" s="15" t="s">
        <v>283</v>
      </c>
      <c r="B46" s="16">
        <v>0</v>
      </c>
      <c r="C46" s="18">
        <v>40715</v>
      </c>
      <c r="D46" s="16" t="s">
        <v>25</v>
      </c>
      <c r="E46" s="16">
        <v>7801396325</v>
      </c>
      <c r="F46" s="16">
        <v>780101001</v>
      </c>
      <c r="G46" s="16" t="s">
        <v>102</v>
      </c>
      <c r="H46" s="16" t="s">
        <v>17</v>
      </c>
      <c r="I46" s="15" t="s">
        <v>321</v>
      </c>
      <c r="J46" s="18">
        <v>40704</v>
      </c>
      <c r="K46" s="16" t="s">
        <v>216</v>
      </c>
      <c r="L46" s="18">
        <v>40711</v>
      </c>
      <c r="M46" s="16">
        <v>16</v>
      </c>
      <c r="N46" s="16" t="s">
        <v>35</v>
      </c>
      <c r="O46" s="16">
        <v>9249021</v>
      </c>
      <c r="P46" s="16" t="s">
        <v>105</v>
      </c>
      <c r="Q46" s="19">
        <v>29550</v>
      </c>
      <c r="R46" s="16"/>
      <c r="S46" s="19">
        <v>29550</v>
      </c>
      <c r="T46" s="16" t="s">
        <v>121</v>
      </c>
      <c r="U46" s="16" t="s">
        <v>26</v>
      </c>
      <c r="V46" s="16">
        <v>7839384777</v>
      </c>
      <c r="W46" s="16">
        <v>783901001</v>
      </c>
      <c r="X46" s="16"/>
      <c r="Y46" s="16" t="s">
        <v>123</v>
      </c>
      <c r="Z46" s="20">
        <v>40695</v>
      </c>
      <c r="AA46" s="18">
        <v>40723</v>
      </c>
      <c r="AB46" s="16"/>
      <c r="AC46" s="16"/>
      <c r="AD46" s="16"/>
    </row>
    <row r="47" spans="1:30" ht="127.5">
      <c r="A47" s="15" t="s">
        <v>284</v>
      </c>
      <c r="B47" s="16">
        <v>0</v>
      </c>
      <c r="C47" s="18">
        <v>40715</v>
      </c>
      <c r="D47" s="16" t="s">
        <v>25</v>
      </c>
      <c r="E47" s="16">
        <v>7801396325</v>
      </c>
      <c r="F47" s="16">
        <v>780101001</v>
      </c>
      <c r="G47" s="16" t="s">
        <v>102</v>
      </c>
      <c r="H47" s="16" t="s">
        <v>17</v>
      </c>
      <c r="I47" s="15" t="s">
        <v>322</v>
      </c>
      <c r="J47" s="18">
        <v>40704</v>
      </c>
      <c r="K47" s="16" t="s">
        <v>217</v>
      </c>
      <c r="L47" s="18">
        <v>40711</v>
      </c>
      <c r="M47" s="16">
        <v>15</v>
      </c>
      <c r="N47" s="16" t="s">
        <v>34</v>
      </c>
      <c r="O47" s="16">
        <v>9249029</v>
      </c>
      <c r="P47" s="16" t="s">
        <v>105</v>
      </c>
      <c r="Q47" s="19">
        <v>29500</v>
      </c>
      <c r="R47" s="16"/>
      <c r="S47" s="19">
        <v>29500</v>
      </c>
      <c r="T47" s="16" t="s">
        <v>117</v>
      </c>
      <c r="U47" s="16" t="s">
        <v>218</v>
      </c>
      <c r="V47" s="16">
        <v>7825455770</v>
      </c>
      <c r="W47" s="16">
        <v>784101001</v>
      </c>
      <c r="X47" s="16"/>
      <c r="Y47" s="16" t="s">
        <v>119</v>
      </c>
      <c r="Z47" s="20">
        <v>40695</v>
      </c>
      <c r="AA47" s="18">
        <v>40723</v>
      </c>
      <c r="AB47" s="16"/>
      <c r="AC47" s="16"/>
      <c r="AD47" s="16"/>
    </row>
    <row r="48" spans="1:30" ht="102">
      <c r="A48" s="15" t="s">
        <v>285</v>
      </c>
      <c r="B48" s="16">
        <v>0</v>
      </c>
      <c r="C48" s="18">
        <v>40690</v>
      </c>
      <c r="D48" s="16" t="s">
        <v>25</v>
      </c>
      <c r="E48" s="16">
        <v>7801396325</v>
      </c>
      <c r="F48" s="16">
        <v>780101001</v>
      </c>
      <c r="G48" s="16" t="s">
        <v>102</v>
      </c>
      <c r="H48" s="16" t="s">
        <v>17</v>
      </c>
      <c r="I48" s="15" t="s">
        <v>323</v>
      </c>
      <c r="J48" s="18">
        <v>40683</v>
      </c>
      <c r="K48" s="16" t="s">
        <v>219</v>
      </c>
      <c r="L48" s="18">
        <v>40690</v>
      </c>
      <c r="M48" s="16">
        <v>13</v>
      </c>
      <c r="N48" s="16" t="s">
        <v>220</v>
      </c>
      <c r="O48" s="16">
        <v>9249615</v>
      </c>
      <c r="P48" s="16" t="s">
        <v>105</v>
      </c>
      <c r="Q48" s="19">
        <v>97500</v>
      </c>
      <c r="R48" s="16"/>
      <c r="S48" s="19">
        <v>97500</v>
      </c>
      <c r="T48" s="16" t="s">
        <v>121</v>
      </c>
      <c r="U48" s="16" t="s">
        <v>26</v>
      </c>
      <c r="V48" s="16">
        <v>7839384777</v>
      </c>
      <c r="W48" s="16">
        <v>783901001</v>
      </c>
      <c r="X48" s="16"/>
      <c r="Y48" s="16" t="s">
        <v>123</v>
      </c>
      <c r="Z48" s="20">
        <v>40695</v>
      </c>
      <c r="AA48" s="18">
        <v>40695</v>
      </c>
      <c r="AB48" s="16"/>
      <c r="AC48" s="16"/>
      <c r="AD48" s="16"/>
    </row>
    <row r="49" spans="1:30" ht="102">
      <c r="A49" s="15" t="s">
        <v>286</v>
      </c>
      <c r="B49" s="16">
        <v>1</v>
      </c>
      <c r="C49" s="18">
        <v>40625</v>
      </c>
      <c r="D49" s="16" t="s">
        <v>25</v>
      </c>
      <c r="E49" s="16">
        <v>7801396325</v>
      </c>
      <c r="F49" s="16">
        <v>780101001</v>
      </c>
      <c r="G49" s="16" t="s">
        <v>102</v>
      </c>
      <c r="H49" s="16" t="s">
        <v>22</v>
      </c>
      <c r="I49" s="15" t="s">
        <v>181</v>
      </c>
      <c r="J49" s="18">
        <v>40575</v>
      </c>
      <c r="K49" s="16" t="s">
        <v>221</v>
      </c>
      <c r="L49" s="18">
        <v>40588</v>
      </c>
      <c r="M49" s="16">
        <v>4</v>
      </c>
      <c r="N49" s="16" t="s">
        <v>30</v>
      </c>
      <c r="O49" s="16">
        <v>4540032</v>
      </c>
      <c r="P49" s="16" t="s">
        <v>184</v>
      </c>
      <c r="Q49" s="19">
        <v>1798155.48</v>
      </c>
      <c r="R49" s="16">
        <v>1</v>
      </c>
      <c r="S49" s="19">
        <v>1798155.48</v>
      </c>
      <c r="T49" s="16" t="s">
        <v>222</v>
      </c>
      <c r="U49" s="16" t="s">
        <v>223</v>
      </c>
      <c r="V49" s="16">
        <v>7805502479</v>
      </c>
      <c r="W49" s="16">
        <v>780501001</v>
      </c>
      <c r="X49" s="16"/>
      <c r="Y49" s="16" t="s">
        <v>224</v>
      </c>
      <c r="Z49" s="20">
        <v>40695</v>
      </c>
      <c r="AA49" s="18">
        <v>40681</v>
      </c>
      <c r="AB49" s="16"/>
      <c r="AC49" s="16"/>
      <c r="AD49" s="16"/>
    </row>
    <row r="50" spans="1:30" ht="102">
      <c r="A50" s="15" t="s">
        <v>287</v>
      </c>
      <c r="B50" s="16">
        <v>0</v>
      </c>
      <c r="C50" s="18">
        <v>40668</v>
      </c>
      <c r="D50" s="16" t="s">
        <v>25</v>
      </c>
      <c r="E50" s="16">
        <v>7801396325</v>
      </c>
      <c r="F50" s="16">
        <v>780101001</v>
      </c>
      <c r="G50" s="16" t="s">
        <v>102</v>
      </c>
      <c r="H50" s="16" t="s">
        <v>148</v>
      </c>
      <c r="I50" s="15"/>
      <c r="J50" s="16"/>
      <c r="K50" s="16" t="s">
        <v>175</v>
      </c>
      <c r="L50" s="18">
        <v>40666</v>
      </c>
      <c r="M50" s="16">
        <v>12</v>
      </c>
      <c r="N50" s="16" t="s">
        <v>33</v>
      </c>
      <c r="O50" s="16">
        <v>9249400</v>
      </c>
      <c r="P50" s="16" t="s">
        <v>105</v>
      </c>
      <c r="Q50" s="16">
        <v>400</v>
      </c>
      <c r="R50" s="16">
        <v>45</v>
      </c>
      <c r="S50" s="19">
        <v>18000</v>
      </c>
      <c r="T50" s="16" t="s">
        <v>151</v>
      </c>
      <c r="U50" s="16" t="s">
        <v>152</v>
      </c>
      <c r="V50" s="15">
        <v>7718612161</v>
      </c>
      <c r="W50" s="16">
        <v>771801001</v>
      </c>
      <c r="X50" s="16"/>
      <c r="Y50" s="16" t="s">
        <v>153</v>
      </c>
      <c r="Z50" s="20">
        <v>40664</v>
      </c>
      <c r="AA50" s="18">
        <v>40675</v>
      </c>
      <c r="AB50" s="16"/>
      <c r="AC50" s="16"/>
      <c r="AD50" s="16"/>
    </row>
    <row r="51" spans="1:30" ht="127.5">
      <c r="A51" s="15" t="s">
        <v>288</v>
      </c>
      <c r="B51" s="16">
        <v>0</v>
      </c>
      <c r="C51" s="18">
        <v>40661</v>
      </c>
      <c r="D51" s="16" t="s">
        <v>25</v>
      </c>
      <c r="E51" s="16">
        <v>7801396325</v>
      </c>
      <c r="F51" s="16">
        <v>780101001</v>
      </c>
      <c r="G51" s="16" t="s">
        <v>102</v>
      </c>
      <c r="H51" s="16" t="s">
        <v>17</v>
      </c>
      <c r="I51" s="15" t="s">
        <v>324</v>
      </c>
      <c r="J51" s="18">
        <v>40653</v>
      </c>
      <c r="K51" s="16" t="s">
        <v>225</v>
      </c>
      <c r="L51" s="18">
        <v>40661</v>
      </c>
      <c r="M51" s="16">
        <v>11</v>
      </c>
      <c r="N51" s="16" t="s">
        <v>31</v>
      </c>
      <c r="O51" s="16">
        <v>9249615</v>
      </c>
      <c r="P51" s="16" t="s">
        <v>105</v>
      </c>
      <c r="Q51" s="19">
        <v>228000</v>
      </c>
      <c r="R51" s="16"/>
      <c r="S51" s="19">
        <v>228000</v>
      </c>
      <c r="T51" s="16" t="s">
        <v>117</v>
      </c>
      <c r="U51" s="16" t="s">
        <v>218</v>
      </c>
      <c r="V51" s="15">
        <v>7825455770</v>
      </c>
      <c r="W51" s="16">
        <v>784101001</v>
      </c>
      <c r="X51" s="16"/>
      <c r="Y51" s="16" t="s">
        <v>119</v>
      </c>
      <c r="Z51" s="20">
        <v>40664</v>
      </c>
      <c r="AA51" s="18">
        <v>40669</v>
      </c>
      <c r="AB51" s="16"/>
      <c r="AC51" s="16"/>
      <c r="AD51" s="16"/>
    </row>
    <row r="52" spans="1:30" ht="114.75">
      <c r="A52" s="15" t="s">
        <v>289</v>
      </c>
      <c r="B52" s="16">
        <v>1</v>
      </c>
      <c r="C52" s="18">
        <v>40626</v>
      </c>
      <c r="D52" s="16" t="s">
        <v>25</v>
      </c>
      <c r="E52" s="16">
        <v>7801396325</v>
      </c>
      <c r="F52" s="16">
        <v>780101001</v>
      </c>
      <c r="G52" s="16" t="s">
        <v>102</v>
      </c>
      <c r="H52" s="16" t="s">
        <v>17</v>
      </c>
      <c r="I52" s="15" t="s">
        <v>181</v>
      </c>
      <c r="J52" s="18">
        <v>40562</v>
      </c>
      <c r="K52" s="16" t="s">
        <v>226</v>
      </c>
      <c r="L52" s="18">
        <v>40570</v>
      </c>
      <c r="M52" s="16">
        <v>1</v>
      </c>
      <c r="N52" s="16" t="s">
        <v>227</v>
      </c>
      <c r="O52" s="16">
        <v>9319420</v>
      </c>
      <c r="P52" s="16" t="s">
        <v>184</v>
      </c>
      <c r="Q52" s="19">
        <v>368489.57</v>
      </c>
      <c r="R52" s="16">
        <v>1</v>
      </c>
      <c r="S52" s="19">
        <v>368489.57</v>
      </c>
      <c r="T52" s="16" t="s">
        <v>228</v>
      </c>
      <c r="U52" s="16" t="s">
        <v>229</v>
      </c>
      <c r="V52" s="15">
        <v>7825352662</v>
      </c>
      <c r="W52" s="16">
        <v>784001001</v>
      </c>
      <c r="X52" s="16"/>
      <c r="Y52" s="16" t="s">
        <v>230</v>
      </c>
      <c r="Z52" s="20">
        <v>40878</v>
      </c>
      <c r="AA52" s="16"/>
      <c r="AB52" s="16"/>
      <c r="AC52" s="16"/>
      <c r="AD52" s="16"/>
    </row>
    <row r="53" spans="1:30" ht="102">
      <c r="A53" s="15" t="s">
        <v>290</v>
      </c>
      <c r="B53" s="16">
        <v>1</v>
      </c>
      <c r="C53" s="18">
        <v>40626</v>
      </c>
      <c r="D53" s="16" t="s">
        <v>25</v>
      </c>
      <c r="E53" s="16">
        <v>7801396325</v>
      </c>
      <c r="F53" s="16">
        <v>780101001</v>
      </c>
      <c r="G53" s="16" t="s">
        <v>102</v>
      </c>
      <c r="H53" s="16" t="s">
        <v>22</v>
      </c>
      <c r="I53" s="15" t="s">
        <v>181</v>
      </c>
      <c r="J53" s="18">
        <v>40564</v>
      </c>
      <c r="K53" s="16" t="s">
        <v>1</v>
      </c>
      <c r="L53" s="18">
        <v>40575</v>
      </c>
      <c r="M53" s="16">
        <v>2</v>
      </c>
      <c r="N53" s="16" t="s">
        <v>2</v>
      </c>
      <c r="O53" s="16">
        <v>2221010</v>
      </c>
      <c r="P53" s="16" t="s">
        <v>105</v>
      </c>
      <c r="Q53" s="19">
        <v>80000</v>
      </c>
      <c r="R53" s="16">
        <v>9</v>
      </c>
      <c r="S53" s="19">
        <v>720000</v>
      </c>
      <c r="T53" s="16" t="s">
        <v>231</v>
      </c>
      <c r="U53" s="16" t="s">
        <v>23</v>
      </c>
      <c r="V53" s="15">
        <v>7806144931</v>
      </c>
      <c r="W53" s="16">
        <v>780601001</v>
      </c>
      <c r="X53" s="16" t="s">
        <v>232</v>
      </c>
      <c r="Y53" s="16" t="s">
        <v>233</v>
      </c>
      <c r="Z53" s="20">
        <v>40878</v>
      </c>
      <c r="AA53" s="16"/>
      <c r="AB53" s="16"/>
      <c r="AC53" s="16"/>
      <c r="AD53" s="16"/>
    </row>
    <row r="54" spans="1:30" ht="102">
      <c r="A54" s="15" t="s">
        <v>291</v>
      </c>
      <c r="B54" s="16">
        <v>1</v>
      </c>
      <c r="C54" s="18">
        <v>40626</v>
      </c>
      <c r="D54" s="16" t="s">
        <v>25</v>
      </c>
      <c r="E54" s="16">
        <v>7801396325</v>
      </c>
      <c r="F54" s="16">
        <v>780101001</v>
      </c>
      <c r="G54" s="16" t="s">
        <v>102</v>
      </c>
      <c r="H54" s="16" t="s">
        <v>24</v>
      </c>
      <c r="I54" s="15" t="s">
        <v>181</v>
      </c>
      <c r="J54" s="18">
        <v>40575</v>
      </c>
      <c r="K54" s="16" t="s">
        <v>234</v>
      </c>
      <c r="L54" s="18">
        <v>40588</v>
      </c>
      <c r="M54" s="16">
        <v>3</v>
      </c>
      <c r="N54" s="16" t="s">
        <v>3</v>
      </c>
      <c r="O54" s="16">
        <v>6613021</v>
      </c>
      <c r="P54" s="16" t="s">
        <v>105</v>
      </c>
      <c r="Q54" s="19">
        <v>11628</v>
      </c>
      <c r="R54" s="16">
        <v>1</v>
      </c>
      <c r="S54" s="19">
        <v>11628</v>
      </c>
      <c r="T54" s="16" t="s">
        <v>235</v>
      </c>
      <c r="U54" s="16" t="s">
        <v>236</v>
      </c>
      <c r="V54" s="15">
        <v>7812016906</v>
      </c>
      <c r="W54" s="16">
        <v>783501001</v>
      </c>
      <c r="X54" s="16"/>
      <c r="Y54" s="16" t="s">
        <v>237</v>
      </c>
      <c r="Z54" s="20">
        <v>40940</v>
      </c>
      <c r="AA54" s="16"/>
      <c r="AB54" s="16"/>
      <c r="AC54" s="16"/>
      <c r="AD54" s="16"/>
    </row>
    <row r="55" spans="1:30" ht="102">
      <c r="A55" s="15" t="s">
        <v>292</v>
      </c>
      <c r="B55" s="16">
        <v>1</v>
      </c>
      <c r="C55" s="18">
        <v>40612</v>
      </c>
      <c r="D55" s="16" t="s">
        <v>25</v>
      </c>
      <c r="E55" s="16">
        <v>7801396325</v>
      </c>
      <c r="F55" s="16">
        <v>780101001</v>
      </c>
      <c r="G55" s="16" t="s">
        <v>102</v>
      </c>
      <c r="H55" s="16" t="s">
        <v>17</v>
      </c>
      <c r="I55" s="15" t="s">
        <v>325</v>
      </c>
      <c r="J55" s="18">
        <v>40590</v>
      </c>
      <c r="K55" s="16" t="s">
        <v>238</v>
      </c>
      <c r="L55" s="18">
        <v>40602</v>
      </c>
      <c r="M55" s="16">
        <v>6</v>
      </c>
      <c r="N55" s="16" t="s">
        <v>239</v>
      </c>
      <c r="O55" s="16">
        <v>9249105</v>
      </c>
      <c r="P55" s="16" t="s">
        <v>105</v>
      </c>
      <c r="Q55" s="19">
        <v>372900</v>
      </c>
      <c r="R55" s="16">
        <v>1</v>
      </c>
      <c r="S55" s="19">
        <v>372900</v>
      </c>
      <c r="T55" s="16" t="s">
        <v>121</v>
      </c>
      <c r="U55" s="16" t="s">
        <v>26</v>
      </c>
      <c r="V55" s="15">
        <v>7839384777</v>
      </c>
      <c r="W55" s="16">
        <v>783901001</v>
      </c>
      <c r="X55" s="16"/>
      <c r="Y55" s="16" t="s">
        <v>123</v>
      </c>
      <c r="Z55" s="20">
        <v>40603</v>
      </c>
      <c r="AA55" s="18">
        <v>40606</v>
      </c>
      <c r="AB55" s="16"/>
      <c r="AC55" s="16"/>
      <c r="AD55" s="16"/>
    </row>
    <row r="56" spans="1:30" ht="102">
      <c r="A56" s="15" t="s">
        <v>293</v>
      </c>
      <c r="B56" s="16">
        <v>0</v>
      </c>
      <c r="C56" s="18">
        <v>40606</v>
      </c>
      <c r="D56" s="16" t="s">
        <v>25</v>
      </c>
      <c r="E56" s="16">
        <v>7801396325</v>
      </c>
      <c r="F56" s="16">
        <v>780101001</v>
      </c>
      <c r="G56" s="16" t="s">
        <v>102</v>
      </c>
      <c r="H56" s="16" t="s">
        <v>17</v>
      </c>
      <c r="I56" s="15" t="s">
        <v>326</v>
      </c>
      <c r="J56" s="18">
        <v>40596</v>
      </c>
      <c r="K56" s="16" t="s">
        <v>240</v>
      </c>
      <c r="L56" s="18">
        <v>40606</v>
      </c>
      <c r="M56" s="16">
        <v>10</v>
      </c>
      <c r="N56" s="16" t="s">
        <v>29</v>
      </c>
      <c r="O56" s="16">
        <v>7422080</v>
      </c>
      <c r="P56" s="16" t="s">
        <v>105</v>
      </c>
      <c r="Q56" s="19">
        <v>208000</v>
      </c>
      <c r="R56" s="16"/>
      <c r="S56" s="19">
        <v>208000</v>
      </c>
      <c r="T56" s="16" t="s">
        <v>241</v>
      </c>
      <c r="U56" s="16" t="s">
        <v>242</v>
      </c>
      <c r="V56" s="15" t="s">
        <v>246</v>
      </c>
      <c r="W56" s="16"/>
      <c r="X56" s="16"/>
      <c r="Y56" s="16" t="s">
        <v>243</v>
      </c>
      <c r="Z56" s="20">
        <v>40878</v>
      </c>
      <c r="AA56" s="16"/>
      <c r="AB56" s="16"/>
      <c r="AC56" s="16"/>
      <c r="AD56" s="16"/>
    </row>
  </sheetData>
  <sheetProtection/>
  <mergeCells count="47">
    <mergeCell ref="L4:M4"/>
    <mergeCell ref="N4:S4"/>
    <mergeCell ref="T4:Y4"/>
    <mergeCell ref="A4:A5"/>
    <mergeCell ref="B4:B5"/>
    <mergeCell ref="C4:C5"/>
    <mergeCell ref="D4:F4"/>
    <mergeCell ref="G4:G5"/>
    <mergeCell ref="H4:H5"/>
    <mergeCell ref="F7:F8"/>
    <mergeCell ref="G7:G8"/>
    <mergeCell ref="H7:H8"/>
    <mergeCell ref="I4:I5"/>
    <mergeCell ref="J4:J5"/>
    <mergeCell ref="K4:K5"/>
    <mergeCell ref="L7:L8"/>
    <mergeCell ref="M7:M8"/>
    <mergeCell ref="Z7:Z8"/>
    <mergeCell ref="Z4:AA4"/>
    <mergeCell ref="AB4:AD4"/>
    <mergeCell ref="A7:A8"/>
    <mergeCell ref="B7:B8"/>
    <mergeCell ref="C7:C8"/>
    <mergeCell ref="D7:D8"/>
    <mergeCell ref="E7:E8"/>
    <mergeCell ref="G16:G18"/>
    <mergeCell ref="H16:H18"/>
    <mergeCell ref="I16:I18"/>
    <mergeCell ref="I7:I8"/>
    <mergeCell ref="J7:J8"/>
    <mergeCell ref="K7:K8"/>
    <mergeCell ref="A16:A18"/>
    <mergeCell ref="B16:B18"/>
    <mergeCell ref="C16:C18"/>
    <mergeCell ref="D16:D18"/>
    <mergeCell ref="E16:E18"/>
    <mergeCell ref="F16:F18"/>
    <mergeCell ref="AD7:AD8"/>
    <mergeCell ref="A1:AD1"/>
    <mergeCell ref="A2:AD2"/>
    <mergeCell ref="J16:J18"/>
    <mergeCell ref="K16:K18"/>
    <mergeCell ref="L16:L18"/>
    <mergeCell ref="M16:M18"/>
    <mergeCell ref="Z16:Z18"/>
    <mergeCell ref="AA16:AA18"/>
    <mergeCell ref="AA7:AA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141"/>
  <sheetViews>
    <sheetView zoomScale="80" zoomScaleNormal="80" zoomScaleSheetLayoutView="80" zoomScalePageLayoutView="70" workbookViewId="0" topLeftCell="A1">
      <pane ySplit="2670" topLeftCell="A100" activePane="bottomLeft" state="split"/>
      <selection pane="topLeft" activeCell="L4" sqref="L4:Q4"/>
      <selection pane="bottomLeft" activeCell="N69" sqref="N69"/>
    </sheetView>
  </sheetViews>
  <sheetFormatPr defaultColWidth="9.00390625" defaultRowHeight="12.75"/>
  <cols>
    <col min="1" max="1" width="5.875" style="63" customWidth="1"/>
    <col min="2" max="2" width="13.25390625" style="63" customWidth="1"/>
    <col min="3" max="3" width="18.00390625" style="63" customWidth="1"/>
    <col min="4" max="4" width="65.625" style="327" customWidth="1"/>
    <col min="5" max="5" width="31.00390625" style="63" customWidth="1"/>
    <col min="6" max="6" width="15.125" style="63" customWidth="1"/>
    <col min="7" max="7" width="13.375" style="63" customWidth="1"/>
    <col min="8" max="8" width="26.375" style="121" customWidth="1"/>
    <col min="9" max="9" width="14.375" style="143" customWidth="1"/>
    <col min="10" max="10" width="14.375" style="64" customWidth="1"/>
    <col min="11" max="13" width="9.125" style="64" customWidth="1"/>
    <col min="14" max="14" width="13.875" style="64" customWidth="1"/>
    <col min="15" max="15" width="9.125" style="64" customWidth="1"/>
    <col min="16" max="16" width="14.875" style="64" customWidth="1"/>
    <col min="17" max="17" width="11.125" style="64" customWidth="1"/>
    <col min="18" max="16384" width="9.125" style="64" customWidth="1"/>
  </cols>
  <sheetData>
    <row r="1" spans="1:4" ht="15.75">
      <c r="A1" s="489" t="s">
        <v>801</v>
      </c>
      <c r="B1" s="489"/>
      <c r="C1" s="489"/>
      <c r="D1" s="489"/>
    </row>
    <row r="2" spans="1:4" ht="15.75">
      <c r="A2" s="489" t="s">
        <v>394</v>
      </c>
      <c r="B2" s="489"/>
      <c r="C2" s="489"/>
      <c r="D2" s="489"/>
    </row>
    <row r="3" spans="1:4" ht="15.75">
      <c r="A3" s="177"/>
      <c r="B3" s="177"/>
      <c r="C3" s="177"/>
      <c r="D3" s="322"/>
    </row>
    <row r="4" spans="1:17" ht="19.5">
      <c r="A4" s="377" t="s">
        <v>921</v>
      </c>
      <c r="B4" s="377"/>
      <c r="C4" s="377"/>
      <c r="D4" s="377"/>
      <c r="E4" s="377"/>
      <c r="F4" s="377"/>
      <c r="G4" s="377"/>
      <c r="H4" s="377"/>
      <c r="I4" s="377"/>
      <c r="J4" s="377"/>
      <c r="L4" s="353" t="s">
        <v>979</v>
      </c>
      <c r="M4" s="353"/>
      <c r="N4" s="353"/>
      <c r="O4" s="353"/>
      <c r="P4" s="353"/>
      <c r="Q4" s="353"/>
    </row>
    <row r="7" spans="1:10" s="66" customFormat="1" ht="59.25" customHeight="1">
      <c r="A7" s="65" t="s">
        <v>7</v>
      </c>
      <c r="B7" s="65" t="s">
        <v>0</v>
      </c>
      <c r="C7" s="65" t="s">
        <v>438</v>
      </c>
      <c r="D7" s="94" t="s">
        <v>5</v>
      </c>
      <c r="E7" s="54" t="s">
        <v>396</v>
      </c>
      <c r="F7" s="54" t="s">
        <v>81</v>
      </c>
      <c r="G7" s="51" t="s">
        <v>16</v>
      </c>
      <c r="H7" s="52" t="s">
        <v>397</v>
      </c>
      <c r="I7" s="60" t="s">
        <v>398</v>
      </c>
      <c r="J7" s="60" t="s">
        <v>399</v>
      </c>
    </row>
    <row r="8" spans="1:10" s="66" customFormat="1" ht="70.5" customHeight="1">
      <c r="A8" s="67">
        <v>1</v>
      </c>
      <c r="B8" s="249">
        <v>43474</v>
      </c>
      <c r="C8" s="261" t="s">
        <v>727</v>
      </c>
      <c r="D8" s="239" t="s">
        <v>728</v>
      </c>
      <c r="E8" s="240" t="s">
        <v>729</v>
      </c>
      <c r="F8" s="320" t="s">
        <v>432</v>
      </c>
      <c r="G8" s="253">
        <v>11532.58</v>
      </c>
      <c r="H8" s="78" t="s">
        <v>617</v>
      </c>
      <c r="I8" s="81" t="s">
        <v>697</v>
      </c>
      <c r="J8" s="236"/>
    </row>
    <row r="9" spans="1:10" s="66" customFormat="1" ht="70.5" customHeight="1">
      <c r="A9" s="67">
        <v>2</v>
      </c>
      <c r="B9" s="249">
        <v>43474</v>
      </c>
      <c r="C9" s="261" t="s">
        <v>796</v>
      </c>
      <c r="D9" s="239" t="s">
        <v>797</v>
      </c>
      <c r="E9" s="240" t="s">
        <v>346</v>
      </c>
      <c r="F9" s="320" t="s">
        <v>798</v>
      </c>
      <c r="G9" s="253">
        <v>81250</v>
      </c>
      <c r="H9" s="78" t="s">
        <v>800</v>
      </c>
      <c r="I9" s="81" t="s">
        <v>697</v>
      </c>
      <c r="J9" s="236"/>
    </row>
    <row r="10" spans="1:10" s="66" customFormat="1" ht="71.25" customHeight="1">
      <c r="A10" s="67">
        <v>3</v>
      </c>
      <c r="B10" s="237">
        <v>43479</v>
      </c>
      <c r="C10" s="238" t="s">
        <v>723</v>
      </c>
      <c r="D10" s="239" t="s">
        <v>725</v>
      </c>
      <c r="E10" s="240" t="s">
        <v>726</v>
      </c>
      <c r="F10" s="241" t="s">
        <v>788</v>
      </c>
      <c r="G10" s="253">
        <v>6138.99</v>
      </c>
      <c r="H10" s="321" t="s">
        <v>617</v>
      </c>
      <c r="I10" s="235" t="s">
        <v>697</v>
      </c>
      <c r="J10" s="236"/>
    </row>
    <row r="11" spans="1:10" s="66" customFormat="1" ht="44.25" customHeight="1">
      <c r="A11" s="67">
        <v>4</v>
      </c>
      <c r="B11" s="237">
        <v>43479</v>
      </c>
      <c r="C11" s="238" t="s">
        <v>724</v>
      </c>
      <c r="D11" s="239" t="s">
        <v>423</v>
      </c>
      <c r="E11" s="240" t="s">
        <v>726</v>
      </c>
      <c r="F11" s="241" t="s">
        <v>432</v>
      </c>
      <c r="G11" s="242">
        <v>20794.94</v>
      </c>
      <c r="H11" s="235" t="s">
        <v>617</v>
      </c>
      <c r="I11" s="235" t="s">
        <v>697</v>
      </c>
      <c r="J11" s="236"/>
    </row>
    <row r="12" spans="1:10" s="66" customFormat="1" ht="43.5" customHeight="1">
      <c r="A12" s="67">
        <v>5</v>
      </c>
      <c r="B12" s="330">
        <v>43479</v>
      </c>
      <c r="C12" s="243" t="s">
        <v>732</v>
      </c>
      <c r="D12" s="251" t="s">
        <v>730</v>
      </c>
      <c r="E12" s="244" t="s">
        <v>731</v>
      </c>
      <c r="F12" s="244" t="s">
        <v>432</v>
      </c>
      <c r="G12" s="242">
        <v>49400</v>
      </c>
      <c r="H12" s="81" t="s">
        <v>416</v>
      </c>
      <c r="I12" s="81" t="s">
        <v>694</v>
      </c>
      <c r="J12" s="236"/>
    </row>
    <row r="13" spans="1:10" s="66" customFormat="1" ht="42" customHeight="1">
      <c r="A13" s="67">
        <v>6</v>
      </c>
      <c r="B13" s="237">
        <v>43480</v>
      </c>
      <c r="C13" s="238" t="s">
        <v>740</v>
      </c>
      <c r="D13" s="255" t="s">
        <v>400</v>
      </c>
      <c r="E13" s="236" t="s">
        <v>739</v>
      </c>
      <c r="F13" s="244" t="s">
        <v>432</v>
      </c>
      <c r="G13" s="248">
        <v>99000</v>
      </c>
      <c r="H13" s="235" t="s">
        <v>651</v>
      </c>
      <c r="I13" s="81" t="s">
        <v>694</v>
      </c>
      <c r="J13" s="236"/>
    </row>
    <row r="14" spans="1:10" s="66" customFormat="1" ht="42" customHeight="1">
      <c r="A14" s="67">
        <v>7</v>
      </c>
      <c r="B14" s="249">
        <v>43483</v>
      </c>
      <c r="C14" s="235" t="s">
        <v>741</v>
      </c>
      <c r="D14" s="323" t="s">
        <v>743</v>
      </c>
      <c r="E14" s="236" t="s">
        <v>745</v>
      </c>
      <c r="F14" s="241" t="s">
        <v>455</v>
      </c>
      <c r="G14" s="242">
        <v>12000</v>
      </c>
      <c r="H14" s="123" t="s">
        <v>744</v>
      </c>
      <c r="I14" s="81" t="s">
        <v>697</v>
      </c>
      <c r="J14" s="236"/>
    </row>
    <row r="15" spans="1:10" s="66" customFormat="1" ht="36.75" customHeight="1">
      <c r="A15" s="67">
        <v>8</v>
      </c>
      <c r="B15" s="237">
        <v>43481</v>
      </c>
      <c r="C15" s="340" t="s">
        <v>749</v>
      </c>
      <c r="D15" s="251" t="s">
        <v>483</v>
      </c>
      <c r="E15" s="236" t="s">
        <v>748</v>
      </c>
      <c r="F15" s="244" t="s">
        <v>432</v>
      </c>
      <c r="G15" s="242">
        <v>1944</v>
      </c>
      <c r="H15" s="234" t="s">
        <v>618</v>
      </c>
      <c r="I15" s="235" t="s">
        <v>697</v>
      </c>
      <c r="J15" s="236"/>
    </row>
    <row r="16" spans="1:17" s="66" customFormat="1" ht="51" customHeight="1">
      <c r="A16" s="67">
        <v>9</v>
      </c>
      <c r="B16" s="237">
        <v>43483</v>
      </c>
      <c r="C16" s="246" t="s">
        <v>754</v>
      </c>
      <c r="D16" s="251" t="s">
        <v>755</v>
      </c>
      <c r="E16" s="236" t="s">
        <v>756</v>
      </c>
      <c r="F16" s="244" t="s">
        <v>432</v>
      </c>
      <c r="G16" s="252">
        <v>52730</v>
      </c>
      <c r="H16" s="234" t="s">
        <v>617</v>
      </c>
      <c r="I16" s="235" t="s">
        <v>697</v>
      </c>
      <c r="J16" s="236"/>
      <c r="N16" s="347">
        <f>G17+G18+G40+G46+G55+G44</f>
        <v>59436.780000000006</v>
      </c>
      <c r="Q16" s="347">
        <f>N16-G17</f>
        <v>54636.780000000006</v>
      </c>
    </row>
    <row r="17" spans="1:10" s="66" customFormat="1" ht="37.5" customHeight="1">
      <c r="A17" s="67">
        <v>10</v>
      </c>
      <c r="B17" s="237">
        <v>43489</v>
      </c>
      <c r="C17" s="246" t="s">
        <v>758</v>
      </c>
      <c r="D17" s="247" t="s">
        <v>759</v>
      </c>
      <c r="E17" s="236" t="s">
        <v>745</v>
      </c>
      <c r="F17" s="241" t="s">
        <v>455</v>
      </c>
      <c r="G17" s="252">
        <v>4800</v>
      </c>
      <c r="H17" s="234" t="s">
        <v>617</v>
      </c>
      <c r="I17" s="235" t="s">
        <v>697</v>
      </c>
      <c r="J17" s="236"/>
    </row>
    <row r="18" spans="1:10" s="66" customFormat="1" ht="36" customHeight="1">
      <c r="A18" s="67">
        <v>11</v>
      </c>
      <c r="B18" s="237">
        <v>43489</v>
      </c>
      <c r="C18" s="246" t="s">
        <v>760</v>
      </c>
      <c r="D18" s="251" t="s">
        <v>761</v>
      </c>
      <c r="E18" s="236" t="s">
        <v>405</v>
      </c>
      <c r="F18" s="241" t="s">
        <v>788</v>
      </c>
      <c r="G18" s="242">
        <v>12009.16</v>
      </c>
      <c r="H18" s="234" t="s">
        <v>617</v>
      </c>
      <c r="I18" s="235" t="s">
        <v>697</v>
      </c>
      <c r="J18" s="236"/>
    </row>
    <row r="19" spans="1:10" s="66" customFormat="1" ht="44.25" customHeight="1">
      <c r="A19" s="67">
        <v>12</v>
      </c>
      <c r="B19" s="237">
        <v>43466</v>
      </c>
      <c r="C19" s="238" t="s">
        <v>762</v>
      </c>
      <c r="D19" s="239" t="s">
        <v>763</v>
      </c>
      <c r="E19" s="240" t="s">
        <v>764</v>
      </c>
      <c r="F19" s="241" t="s">
        <v>432</v>
      </c>
      <c r="G19" s="253">
        <v>50640</v>
      </c>
      <c r="H19" s="234" t="s">
        <v>799</v>
      </c>
      <c r="I19" s="235" t="s">
        <v>697</v>
      </c>
      <c r="J19" s="236"/>
    </row>
    <row r="20" spans="1:10" s="66" customFormat="1" ht="43.5" customHeight="1">
      <c r="A20" s="67">
        <v>13</v>
      </c>
      <c r="B20" s="237">
        <v>43494</v>
      </c>
      <c r="C20" s="246" t="s">
        <v>765</v>
      </c>
      <c r="D20" s="254" t="s">
        <v>766</v>
      </c>
      <c r="E20" s="236" t="s">
        <v>767</v>
      </c>
      <c r="F20" s="241" t="s">
        <v>432</v>
      </c>
      <c r="G20" s="242">
        <v>99900</v>
      </c>
      <c r="H20" s="234" t="s">
        <v>768</v>
      </c>
      <c r="I20" s="235" t="s">
        <v>697</v>
      </c>
      <c r="J20" s="236"/>
    </row>
    <row r="21" spans="1:10" s="66" customFormat="1" ht="51" customHeight="1">
      <c r="A21" s="67">
        <v>14</v>
      </c>
      <c r="B21" s="237">
        <v>43494</v>
      </c>
      <c r="C21" s="238" t="s">
        <v>769</v>
      </c>
      <c r="D21" s="239" t="s">
        <v>771</v>
      </c>
      <c r="E21" s="240" t="s">
        <v>770</v>
      </c>
      <c r="F21" s="241" t="s">
        <v>959</v>
      </c>
      <c r="G21" s="253">
        <v>58100</v>
      </c>
      <c r="H21" s="234" t="s">
        <v>617</v>
      </c>
      <c r="I21" s="235" t="s">
        <v>697</v>
      </c>
      <c r="J21" s="236"/>
    </row>
    <row r="22" spans="1:10" s="66" customFormat="1" ht="41.25" customHeight="1">
      <c r="A22" s="67">
        <v>15</v>
      </c>
      <c r="B22" s="237">
        <v>43496</v>
      </c>
      <c r="C22" s="238" t="s">
        <v>772</v>
      </c>
      <c r="D22" s="255" t="s">
        <v>773</v>
      </c>
      <c r="E22" s="236" t="s">
        <v>418</v>
      </c>
      <c r="F22" s="237" t="s">
        <v>774</v>
      </c>
      <c r="G22" s="242">
        <v>17820</v>
      </c>
      <c r="H22" s="234" t="s">
        <v>799</v>
      </c>
      <c r="I22" s="235" t="s">
        <v>697</v>
      </c>
      <c r="J22" s="256"/>
    </row>
    <row r="23" spans="1:10" s="66" customFormat="1" ht="41.25" customHeight="1">
      <c r="A23" s="67">
        <v>16</v>
      </c>
      <c r="B23" s="237">
        <v>43474</v>
      </c>
      <c r="C23" s="238" t="s">
        <v>775</v>
      </c>
      <c r="D23" s="255" t="s">
        <v>777</v>
      </c>
      <c r="E23" s="236" t="s">
        <v>418</v>
      </c>
      <c r="F23" s="241" t="s">
        <v>432</v>
      </c>
      <c r="G23" s="242">
        <v>99000</v>
      </c>
      <c r="H23" s="234" t="s">
        <v>799</v>
      </c>
      <c r="I23" s="235" t="s">
        <v>697</v>
      </c>
      <c r="J23" s="256"/>
    </row>
    <row r="24" spans="1:10" s="66" customFormat="1" ht="33.75" customHeight="1">
      <c r="A24" s="67">
        <v>17</v>
      </c>
      <c r="B24" s="237">
        <v>43474</v>
      </c>
      <c r="C24" s="238" t="s">
        <v>776</v>
      </c>
      <c r="D24" s="251" t="s">
        <v>778</v>
      </c>
      <c r="E24" s="236" t="s">
        <v>418</v>
      </c>
      <c r="F24" s="241" t="s">
        <v>432</v>
      </c>
      <c r="G24" s="242">
        <v>12000</v>
      </c>
      <c r="H24" s="234" t="s">
        <v>472</v>
      </c>
      <c r="I24" s="235" t="s">
        <v>697</v>
      </c>
      <c r="J24" s="258"/>
    </row>
    <row r="25" spans="1:10" s="66" customFormat="1" ht="45.75" customHeight="1">
      <c r="A25" s="67">
        <v>18</v>
      </c>
      <c r="B25" s="237">
        <v>43474</v>
      </c>
      <c r="C25" s="246" t="s">
        <v>810</v>
      </c>
      <c r="D25" s="251" t="s">
        <v>780</v>
      </c>
      <c r="E25" s="236" t="s">
        <v>663</v>
      </c>
      <c r="F25" s="241" t="s">
        <v>432</v>
      </c>
      <c r="G25" s="242">
        <v>16783.2</v>
      </c>
      <c r="H25" s="234" t="s">
        <v>617</v>
      </c>
      <c r="I25" s="235" t="s">
        <v>697</v>
      </c>
      <c r="J25" s="256"/>
    </row>
    <row r="26" spans="1:10" s="66" customFormat="1" ht="41.25" customHeight="1">
      <c r="A26" s="67">
        <v>19</v>
      </c>
      <c r="B26" s="237">
        <v>43500</v>
      </c>
      <c r="C26" s="246" t="s">
        <v>779</v>
      </c>
      <c r="D26" s="251" t="s">
        <v>918</v>
      </c>
      <c r="E26" s="236" t="s">
        <v>919</v>
      </c>
      <c r="F26" s="241" t="s">
        <v>432</v>
      </c>
      <c r="G26" s="242">
        <v>30000</v>
      </c>
      <c r="H26" s="234" t="s">
        <v>920</v>
      </c>
      <c r="I26" s="235"/>
      <c r="J26" s="247"/>
    </row>
    <row r="27" spans="1:10" s="66" customFormat="1" ht="63" customHeight="1">
      <c r="A27" s="67">
        <v>20</v>
      </c>
      <c r="B27" s="261">
        <v>43500</v>
      </c>
      <c r="C27" s="235" t="s">
        <v>786</v>
      </c>
      <c r="D27" s="239" t="s">
        <v>725</v>
      </c>
      <c r="E27" s="240" t="s">
        <v>726</v>
      </c>
      <c r="F27" s="241" t="s">
        <v>789</v>
      </c>
      <c r="G27" s="242">
        <v>67528.89</v>
      </c>
      <c r="H27" s="246" t="s">
        <v>617</v>
      </c>
      <c r="I27" s="235" t="s">
        <v>787</v>
      </c>
      <c r="J27" s="236"/>
    </row>
    <row r="28" spans="1:10" s="66" customFormat="1" ht="42" customHeight="1">
      <c r="A28" s="67">
        <v>21</v>
      </c>
      <c r="B28" s="237">
        <v>43494</v>
      </c>
      <c r="C28" s="238" t="s">
        <v>802</v>
      </c>
      <c r="D28" s="324" t="s">
        <v>803</v>
      </c>
      <c r="E28" s="236" t="s">
        <v>804</v>
      </c>
      <c r="F28" s="241" t="s">
        <v>789</v>
      </c>
      <c r="G28" s="242">
        <v>1500</v>
      </c>
      <c r="H28" s="246" t="s">
        <v>617</v>
      </c>
      <c r="I28" s="235" t="s">
        <v>697</v>
      </c>
      <c r="J28" s="236"/>
    </row>
    <row r="29" spans="1:10" s="66" customFormat="1" ht="66.75" customHeight="1">
      <c r="A29" s="67">
        <v>22</v>
      </c>
      <c r="B29" s="237">
        <v>43495</v>
      </c>
      <c r="C29" s="246" t="s">
        <v>805</v>
      </c>
      <c r="D29" s="251" t="s">
        <v>807</v>
      </c>
      <c r="E29" s="236" t="s">
        <v>806</v>
      </c>
      <c r="F29" s="241" t="s">
        <v>789</v>
      </c>
      <c r="G29" s="242">
        <v>7468.07</v>
      </c>
      <c r="H29" s="246" t="s">
        <v>617</v>
      </c>
      <c r="I29" s="235" t="s">
        <v>697</v>
      </c>
      <c r="J29" s="236"/>
    </row>
    <row r="30" spans="1:10" s="66" customFormat="1" ht="72.75" customHeight="1">
      <c r="A30" s="67">
        <v>23</v>
      </c>
      <c r="B30" s="237">
        <v>43495</v>
      </c>
      <c r="C30" s="238" t="s">
        <v>809</v>
      </c>
      <c r="D30" s="251" t="s">
        <v>808</v>
      </c>
      <c r="E30" s="236" t="s">
        <v>806</v>
      </c>
      <c r="F30" s="241" t="s">
        <v>789</v>
      </c>
      <c r="G30" s="242">
        <v>36940.18</v>
      </c>
      <c r="H30" s="246" t="s">
        <v>617</v>
      </c>
      <c r="I30" s="235" t="s">
        <v>697</v>
      </c>
      <c r="J30" s="245"/>
    </row>
    <row r="31" spans="1:10" s="66" customFormat="1" ht="39.75" customHeight="1">
      <c r="A31" s="67">
        <v>24</v>
      </c>
      <c r="B31" s="237">
        <v>43466</v>
      </c>
      <c r="C31" s="246" t="s">
        <v>827</v>
      </c>
      <c r="D31" s="251" t="s">
        <v>828</v>
      </c>
      <c r="E31" s="236" t="s">
        <v>392</v>
      </c>
      <c r="F31" s="241" t="s">
        <v>432</v>
      </c>
      <c r="G31" s="242">
        <v>88000</v>
      </c>
      <c r="H31" s="246" t="s">
        <v>617</v>
      </c>
      <c r="I31" s="235" t="s">
        <v>697</v>
      </c>
      <c r="J31" s="245"/>
    </row>
    <row r="32" spans="1:10" s="66" customFormat="1" ht="40.5" customHeight="1">
      <c r="A32" s="67">
        <v>25</v>
      </c>
      <c r="B32" s="237"/>
      <c r="C32" s="246"/>
      <c r="D32" s="251"/>
      <c r="E32" s="236"/>
      <c r="F32" s="241"/>
      <c r="G32" s="242"/>
      <c r="H32" s="234"/>
      <c r="I32" s="235"/>
      <c r="J32" s="245"/>
    </row>
    <row r="33" spans="1:10" s="66" customFormat="1" ht="35.25" customHeight="1">
      <c r="A33" s="67">
        <v>26</v>
      </c>
      <c r="B33" s="237">
        <v>43507</v>
      </c>
      <c r="C33" s="344" t="s">
        <v>781</v>
      </c>
      <c r="D33" s="251" t="s">
        <v>783</v>
      </c>
      <c r="E33" s="236" t="s">
        <v>782</v>
      </c>
      <c r="F33" s="241" t="s">
        <v>774</v>
      </c>
      <c r="G33" s="242">
        <v>40000</v>
      </c>
      <c r="H33" s="234" t="s">
        <v>627</v>
      </c>
      <c r="I33" s="235" t="s">
        <v>811</v>
      </c>
      <c r="J33" s="251" t="s">
        <v>757</v>
      </c>
    </row>
    <row r="34" spans="1:10" s="66" customFormat="1" ht="86.25" customHeight="1">
      <c r="A34" s="67">
        <v>27</v>
      </c>
      <c r="B34" s="237">
        <v>43507</v>
      </c>
      <c r="C34" s="344" t="s">
        <v>784</v>
      </c>
      <c r="D34" s="251" t="s">
        <v>783</v>
      </c>
      <c r="E34" s="236" t="s">
        <v>785</v>
      </c>
      <c r="F34" s="241" t="s">
        <v>774</v>
      </c>
      <c r="G34" s="242">
        <v>40000</v>
      </c>
      <c r="H34" s="234" t="s">
        <v>627</v>
      </c>
      <c r="I34" s="235" t="s">
        <v>811</v>
      </c>
      <c r="J34" s="245" t="s">
        <v>757</v>
      </c>
    </row>
    <row r="35" spans="1:10" s="66" customFormat="1" ht="38.25" customHeight="1">
      <c r="A35" s="67">
        <v>28</v>
      </c>
      <c r="B35" s="237">
        <v>43507</v>
      </c>
      <c r="C35" s="341" t="s">
        <v>816</v>
      </c>
      <c r="D35" s="251" t="s">
        <v>817</v>
      </c>
      <c r="E35" s="236" t="s">
        <v>818</v>
      </c>
      <c r="F35" s="241" t="s">
        <v>789</v>
      </c>
      <c r="G35" s="242">
        <v>228721.94</v>
      </c>
      <c r="H35" s="246" t="s">
        <v>617</v>
      </c>
      <c r="I35" s="235" t="s">
        <v>819</v>
      </c>
      <c r="J35" s="251"/>
    </row>
    <row r="36" spans="1:10" s="66" customFormat="1" ht="33.75" customHeight="1">
      <c r="A36" s="67">
        <v>29</v>
      </c>
      <c r="B36" s="261">
        <v>43516</v>
      </c>
      <c r="C36" s="246" t="s">
        <v>820</v>
      </c>
      <c r="D36" s="323" t="s">
        <v>821</v>
      </c>
      <c r="E36" s="236" t="s">
        <v>408</v>
      </c>
      <c r="F36" s="241" t="s">
        <v>432</v>
      </c>
      <c r="G36" s="242">
        <v>12000</v>
      </c>
      <c r="H36" s="246" t="s">
        <v>617</v>
      </c>
      <c r="I36" s="235" t="s">
        <v>697</v>
      </c>
      <c r="J36" s="245"/>
    </row>
    <row r="37" spans="1:10" s="66" customFormat="1" ht="39" customHeight="1">
      <c r="A37" s="67">
        <v>30</v>
      </c>
      <c r="B37" s="237">
        <v>43218</v>
      </c>
      <c r="C37" s="246" t="s">
        <v>829</v>
      </c>
      <c r="D37" s="323" t="s">
        <v>830</v>
      </c>
      <c r="E37" s="236" t="s">
        <v>545</v>
      </c>
      <c r="F37" s="241">
        <v>43556</v>
      </c>
      <c r="G37" s="242">
        <v>9888</v>
      </c>
      <c r="H37" s="250" t="s">
        <v>618</v>
      </c>
      <c r="I37" s="235" t="s">
        <v>697</v>
      </c>
      <c r="J37" s="236"/>
    </row>
    <row r="38" spans="1:16" s="66" customFormat="1" ht="44.25" customHeight="1">
      <c r="A38" s="67">
        <v>31</v>
      </c>
      <c r="B38" s="237">
        <v>43529</v>
      </c>
      <c r="C38" s="340" t="s">
        <v>833</v>
      </c>
      <c r="D38" s="323" t="s">
        <v>832</v>
      </c>
      <c r="E38" s="236" t="s">
        <v>831</v>
      </c>
      <c r="F38" s="241">
        <v>43525</v>
      </c>
      <c r="G38" s="242">
        <v>30000</v>
      </c>
      <c r="H38" s="234" t="s">
        <v>627</v>
      </c>
      <c r="I38" s="235" t="s">
        <v>811</v>
      </c>
      <c r="J38" s="245"/>
      <c r="P38" s="347">
        <f>G37+22544</f>
        <v>32432</v>
      </c>
    </row>
    <row r="39" spans="1:10" s="66" customFormat="1" ht="105" customHeight="1">
      <c r="A39" s="67">
        <v>32</v>
      </c>
      <c r="B39" s="330">
        <v>43535</v>
      </c>
      <c r="C39" s="340" t="s">
        <v>838</v>
      </c>
      <c r="D39" s="251" t="s">
        <v>783</v>
      </c>
      <c r="E39" s="236" t="s">
        <v>837</v>
      </c>
      <c r="F39" s="241">
        <v>43525</v>
      </c>
      <c r="G39" s="242">
        <v>79000</v>
      </c>
      <c r="H39" s="234" t="s">
        <v>627</v>
      </c>
      <c r="I39" s="235" t="s">
        <v>811</v>
      </c>
      <c r="J39" s="236"/>
    </row>
    <row r="40" spans="1:10" s="66" customFormat="1" ht="39.75" customHeight="1">
      <c r="A40" s="67">
        <v>33</v>
      </c>
      <c r="B40" s="330">
        <v>43535</v>
      </c>
      <c r="C40" s="262" t="s">
        <v>842</v>
      </c>
      <c r="D40" s="323" t="s">
        <v>843</v>
      </c>
      <c r="E40" s="238" t="s">
        <v>844</v>
      </c>
      <c r="F40" s="241">
        <v>43525</v>
      </c>
      <c r="G40" s="264">
        <v>17944.14</v>
      </c>
      <c r="H40" s="246" t="s">
        <v>617</v>
      </c>
      <c r="I40" s="235" t="s">
        <v>697</v>
      </c>
      <c r="J40" s="245"/>
    </row>
    <row r="41" spans="1:10" s="66" customFormat="1" ht="33.75" customHeight="1">
      <c r="A41" s="67">
        <v>34</v>
      </c>
      <c r="B41" s="237">
        <v>43543</v>
      </c>
      <c r="C41" s="340" t="s">
        <v>846</v>
      </c>
      <c r="D41" s="251" t="s">
        <v>845</v>
      </c>
      <c r="E41" s="236" t="s">
        <v>866</v>
      </c>
      <c r="F41" s="241">
        <v>43525</v>
      </c>
      <c r="G41" s="242">
        <v>300000</v>
      </c>
      <c r="H41" s="234" t="s">
        <v>627</v>
      </c>
      <c r="I41" s="235" t="s">
        <v>811</v>
      </c>
      <c r="J41" s="245"/>
    </row>
    <row r="42" spans="1:10" s="66" customFormat="1" ht="45" customHeight="1">
      <c r="A42" s="67">
        <v>35</v>
      </c>
      <c r="B42" s="261">
        <v>43556</v>
      </c>
      <c r="C42" s="340" t="s">
        <v>849</v>
      </c>
      <c r="D42" s="251" t="s">
        <v>783</v>
      </c>
      <c r="E42" s="236" t="s">
        <v>850</v>
      </c>
      <c r="F42" s="241">
        <v>43556</v>
      </c>
      <c r="G42" s="242">
        <v>99600</v>
      </c>
      <c r="H42" s="234" t="s">
        <v>627</v>
      </c>
      <c r="I42" s="235" t="s">
        <v>811</v>
      </c>
      <c r="J42" s="256"/>
    </row>
    <row r="43" spans="1:10" s="66" customFormat="1" ht="42" customHeight="1">
      <c r="A43" s="67">
        <v>36</v>
      </c>
      <c r="B43" s="261">
        <v>43556</v>
      </c>
      <c r="C43" s="343" t="s">
        <v>847</v>
      </c>
      <c r="D43" s="251" t="s">
        <v>783</v>
      </c>
      <c r="E43" s="238" t="s">
        <v>848</v>
      </c>
      <c r="F43" s="241">
        <v>43556</v>
      </c>
      <c r="G43" s="264">
        <v>50000</v>
      </c>
      <c r="H43" s="234" t="s">
        <v>627</v>
      </c>
      <c r="I43" s="235" t="s">
        <v>811</v>
      </c>
      <c r="J43" s="256" t="s">
        <v>757</v>
      </c>
    </row>
    <row r="44" spans="1:11" ht="47.25" customHeight="1">
      <c r="A44" s="67">
        <v>37</v>
      </c>
      <c r="B44" s="261">
        <v>43552</v>
      </c>
      <c r="C44" s="265" t="s">
        <v>851</v>
      </c>
      <c r="D44" s="251" t="s">
        <v>853</v>
      </c>
      <c r="E44" s="266" t="s">
        <v>852</v>
      </c>
      <c r="F44" s="241">
        <v>43556</v>
      </c>
      <c r="G44" s="242">
        <v>9800</v>
      </c>
      <c r="H44" s="246" t="s">
        <v>617</v>
      </c>
      <c r="I44" s="235" t="s">
        <v>697</v>
      </c>
      <c r="J44" s="267"/>
      <c r="K44" s="143"/>
    </row>
    <row r="45" spans="1:11" ht="47.25" customHeight="1">
      <c r="A45" s="67">
        <v>38</v>
      </c>
      <c r="B45" s="261">
        <v>43556</v>
      </c>
      <c r="C45" s="265" t="s">
        <v>855</v>
      </c>
      <c r="D45" s="323" t="s">
        <v>854</v>
      </c>
      <c r="E45" s="236" t="s">
        <v>856</v>
      </c>
      <c r="F45" s="241">
        <v>43556</v>
      </c>
      <c r="G45" s="242">
        <v>72000</v>
      </c>
      <c r="H45" s="246" t="s">
        <v>617</v>
      </c>
      <c r="I45" s="235" t="s">
        <v>697</v>
      </c>
      <c r="J45" s="267"/>
      <c r="K45" s="143"/>
    </row>
    <row r="46" spans="1:11" ht="36" customHeight="1">
      <c r="A46" s="67">
        <v>39</v>
      </c>
      <c r="B46" s="237">
        <v>43551</v>
      </c>
      <c r="C46" s="246" t="s">
        <v>857</v>
      </c>
      <c r="D46" s="251" t="s">
        <v>761</v>
      </c>
      <c r="E46" s="236" t="s">
        <v>405</v>
      </c>
      <c r="F46" s="241">
        <v>43556</v>
      </c>
      <c r="G46" s="242">
        <v>3813.48</v>
      </c>
      <c r="H46" s="234" t="s">
        <v>617</v>
      </c>
      <c r="I46" s="235" t="s">
        <v>697</v>
      </c>
      <c r="J46" s="245"/>
      <c r="K46" s="143"/>
    </row>
    <row r="47" spans="1:11" ht="42.75" customHeight="1">
      <c r="A47" s="67">
        <v>40</v>
      </c>
      <c r="B47" s="237">
        <v>43563</v>
      </c>
      <c r="C47" s="246" t="s">
        <v>858</v>
      </c>
      <c r="D47" s="323" t="s">
        <v>859</v>
      </c>
      <c r="E47" s="236" t="s">
        <v>663</v>
      </c>
      <c r="F47" s="241">
        <v>43556</v>
      </c>
      <c r="G47" s="242">
        <v>5000</v>
      </c>
      <c r="H47" s="234" t="s">
        <v>617</v>
      </c>
      <c r="I47" s="235" t="s">
        <v>697</v>
      </c>
      <c r="J47" s="245"/>
      <c r="K47" s="143"/>
    </row>
    <row r="48" spans="1:11" ht="31.5" customHeight="1">
      <c r="A48" s="67">
        <v>41</v>
      </c>
      <c r="B48" s="246" t="s">
        <v>860</v>
      </c>
      <c r="C48" s="246" t="s">
        <v>861</v>
      </c>
      <c r="D48" s="251" t="s">
        <v>862</v>
      </c>
      <c r="E48" s="236" t="s">
        <v>408</v>
      </c>
      <c r="F48" s="241">
        <v>43556</v>
      </c>
      <c r="G48" s="242">
        <v>3600</v>
      </c>
      <c r="H48" s="234" t="s">
        <v>617</v>
      </c>
      <c r="I48" s="235" t="s">
        <v>697</v>
      </c>
      <c r="J48" s="256"/>
      <c r="K48" s="143"/>
    </row>
    <row r="49" spans="1:11" ht="37.5" customHeight="1">
      <c r="A49" s="67">
        <v>42</v>
      </c>
      <c r="B49" s="237">
        <v>43556</v>
      </c>
      <c r="C49" s="246" t="s">
        <v>867</v>
      </c>
      <c r="D49" s="239" t="s">
        <v>797</v>
      </c>
      <c r="E49" s="240" t="s">
        <v>346</v>
      </c>
      <c r="F49" s="241">
        <v>43647</v>
      </c>
      <c r="G49" s="242">
        <v>81250</v>
      </c>
      <c r="H49" s="78" t="s">
        <v>800</v>
      </c>
      <c r="I49" s="235" t="s">
        <v>697</v>
      </c>
      <c r="J49" s="256"/>
      <c r="K49" s="143"/>
    </row>
    <row r="50" spans="1:12" ht="37.5" customHeight="1">
      <c r="A50" s="67">
        <v>43</v>
      </c>
      <c r="B50" s="192">
        <v>43570</v>
      </c>
      <c r="C50" s="59" t="s">
        <v>872</v>
      </c>
      <c r="D50" s="323" t="s">
        <v>830</v>
      </c>
      <c r="E50" s="236" t="s">
        <v>545</v>
      </c>
      <c r="F50" s="192">
        <v>43951</v>
      </c>
      <c r="G50" s="337">
        <v>22544</v>
      </c>
      <c r="H50" s="234" t="s">
        <v>618</v>
      </c>
      <c r="I50" s="235" t="s">
        <v>697</v>
      </c>
      <c r="J50" s="93"/>
      <c r="K50" s="143"/>
      <c r="L50" s="64" t="s">
        <v>873</v>
      </c>
    </row>
    <row r="51" spans="1:11" ht="62.25" customHeight="1">
      <c r="A51" s="67">
        <v>44</v>
      </c>
      <c r="B51" s="237">
        <v>43571</v>
      </c>
      <c r="C51" s="246" t="s">
        <v>869</v>
      </c>
      <c r="D51" s="323" t="s">
        <v>870</v>
      </c>
      <c r="E51" s="238" t="s">
        <v>871</v>
      </c>
      <c r="F51" s="263">
        <v>43586</v>
      </c>
      <c r="G51" s="264">
        <v>50000</v>
      </c>
      <c r="H51" s="336" t="s">
        <v>651</v>
      </c>
      <c r="I51" s="246" t="s">
        <v>697</v>
      </c>
      <c r="J51" s="272"/>
      <c r="K51" s="143" t="s">
        <v>903</v>
      </c>
    </row>
    <row r="52" spans="1:11" ht="33.75" customHeight="1">
      <c r="A52" s="67">
        <v>45</v>
      </c>
      <c r="B52" s="237">
        <v>43573</v>
      </c>
      <c r="C52" s="342" t="s">
        <v>874</v>
      </c>
      <c r="D52" s="323" t="s">
        <v>832</v>
      </c>
      <c r="E52" s="236" t="s">
        <v>875</v>
      </c>
      <c r="F52" s="241">
        <v>43556</v>
      </c>
      <c r="G52" s="242">
        <v>20000</v>
      </c>
      <c r="H52" s="234" t="s">
        <v>627</v>
      </c>
      <c r="I52" s="235" t="s">
        <v>811</v>
      </c>
      <c r="J52" s="245"/>
      <c r="K52" s="143"/>
    </row>
    <row r="53" spans="1:11" ht="79.5" customHeight="1">
      <c r="A53" s="67">
        <v>46</v>
      </c>
      <c r="B53" s="237">
        <v>43601</v>
      </c>
      <c r="C53" s="340" t="s">
        <v>882</v>
      </c>
      <c r="D53" s="251" t="s">
        <v>783</v>
      </c>
      <c r="E53" s="236" t="s">
        <v>883</v>
      </c>
      <c r="F53" s="241">
        <v>43586</v>
      </c>
      <c r="G53" s="242">
        <v>99500</v>
      </c>
      <c r="H53" s="234" t="s">
        <v>627</v>
      </c>
      <c r="I53" s="246" t="s">
        <v>811</v>
      </c>
      <c r="J53" s="245"/>
      <c r="K53" s="143"/>
    </row>
    <row r="54" spans="1:11" ht="66" customHeight="1">
      <c r="A54" s="67">
        <v>47</v>
      </c>
      <c r="B54" s="237">
        <v>43605</v>
      </c>
      <c r="C54" s="340" t="s">
        <v>884</v>
      </c>
      <c r="D54" s="251" t="s">
        <v>783</v>
      </c>
      <c r="E54" s="236" t="s">
        <v>900</v>
      </c>
      <c r="F54" s="241">
        <v>43586</v>
      </c>
      <c r="G54" s="242">
        <v>47300</v>
      </c>
      <c r="H54" s="234" t="s">
        <v>627</v>
      </c>
      <c r="I54" s="246" t="s">
        <v>811</v>
      </c>
      <c r="J54" s="245"/>
      <c r="K54" s="143" t="s">
        <v>902</v>
      </c>
    </row>
    <row r="55" spans="1:11" ht="30" customHeight="1">
      <c r="A55" s="67">
        <v>48</v>
      </c>
      <c r="B55" s="237">
        <v>43605</v>
      </c>
      <c r="C55" s="246" t="s">
        <v>899</v>
      </c>
      <c r="D55" s="323" t="s">
        <v>761</v>
      </c>
      <c r="E55" s="236" t="s">
        <v>885</v>
      </c>
      <c r="F55" s="241">
        <v>43586</v>
      </c>
      <c r="G55" s="242">
        <v>11070</v>
      </c>
      <c r="H55" s="234" t="s">
        <v>901</v>
      </c>
      <c r="I55" s="235" t="s">
        <v>697</v>
      </c>
      <c r="J55" s="245"/>
      <c r="K55" s="143"/>
    </row>
    <row r="56" spans="1:11" ht="30" customHeight="1">
      <c r="A56" s="67" t="s">
        <v>937</v>
      </c>
      <c r="B56" s="237">
        <v>43647</v>
      </c>
      <c r="C56" s="246" t="s">
        <v>939</v>
      </c>
      <c r="D56" s="239" t="s">
        <v>797</v>
      </c>
      <c r="E56" s="240" t="s">
        <v>346</v>
      </c>
      <c r="F56" s="241">
        <v>43647</v>
      </c>
      <c r="G56" s="242">
        <v>81250</v>
      </c>
      <c r="H56" s="78" t="s">
        <v>800</v>
      </c>
      <c r="I56" s="235" t="s">
        <v>697</v>
      </c>
      <c r="J56" s="245"/>
      <c r="K56" s="143"/>
    </row>
    <row r="57" spans="1:11" ht="30" customHeight="1">
      <c r="A57" s="67">
        <v>49</v>
      </c>
      <c r="B57" s="237">
        <v>43655</v>
      </c>
      <c r="C57" s="246" t="s">
        <v>923</v>
      </c>
      <c r="D57" s="323" t="s">
        <v>922</v>
      </c>
      <c r="E57" s="236" t="s">
        <v>938</v>
      </c>
      <c r="F57" s="241" t="s">
        <v>432</v>
      </c>
      <c r="G57" s="242">
        <f>12216.5+6374</f>
        <v>18590.5</v>
      </c>
      <c r="H57" s="234" t="s">
        <v>618</v>
      </c>
      <c r="I57" s="235" t="s">
        <v>697</v>
      </c>
      <c r="J57" s="245"/>
      <c r="K57" s="143"/>
    </row>
    <row r="58" spans="1:11" ht="30.75" customHeight="1">
      <c r="A58" s="67">
        <v>50</v>
      </c>
      <c r="B58" s="237">
        <v>43657</v>
      </c>
      <c r="C58" s="246" t="s">
        <v>926</v>
      </c>
      <c r="D58" s="323" t="s">
        <v>927</v>
      </c>
      <c r="E58" s="236" t="s">
        <v>928</v>
      </c>
      <c r="F58" s="241">
        <v>43678</v>
      </c>
      <c r="G58" s="242">
        <v>32500</v>
      </c>
      <c r="H58" s="257" t="s">
        <v>617</v>
      </c>
      <c r="I58" s="246" t="s">
        <v>697</v>
      </c>
      <c r="J58" s="245"/>
      <c r="K58" s="143"/>
    </row>
    <row r="59" spans="1:11" ht="30" customHeight="1">
      <c r="A59" s="67">
        <v>51</v>
      </c>
      <c r="B59" s="237">
        <v>43658</v>
      </c>
      <c r="C59" s="246" t="s">
        <v>929</v>
      </c>
      <c r="D59" s="324" t="s">
        <v>930</v>
      </c>
      <c r="E59" s="236" t="s">
        <v>931</v>
      </c>
      <c r="F59" s="241">
        <v>43678</v>
      </c>
      <c r="G59" s="242">
        <v>8904.8</v>
      </c>
      <c r="H59" s="257" t="s">
        <v>617</v>
      </c>
      <c r="I59" s="246" t="s">
        <v>697</v>
      </c>
      <c r="J59" s="245"/>
      <c r="K59" s="143"/>
    </row>
    <row r="60" spans="1:11" ht="39" customHeight="1">
      <c r="A60" s="67">
        <v>52</v>
      </c>
      <c r="B60" s="237">
        <v>43678</v>
      </c>
      <c r="C60" s="246" t="s">
        <v>933</v>
      </c>
      <c r="D60" s="323" t="s">
        <v>934</v>
      </c>
      <c r="E60" s="236" t="s">
        <v>935</v>
      </c>
      <c r="F60" s="241">
        <v>43678</v>
      </c>
      <c r="G60" s="242">
        <v>20000</v>
      </c>
      <c r="H60" s="234" t="s">
        <v>936</v>
      </c>
      <c r="I60" s="246" t="s">
        <v>697</v>
      </c>
      <c r="J60" s="245"/>
      <c r="K60" s="143"/>
    </row>
    <row r="61" spans="1:11" ht="33" customHeight="1">
      <c r="A61" s="67">
        <v>53</v>
      </c>
      <c r="B61" s="237">
        <v>43678</v>
      </c>
      <c r="C61" s="246" t="s">
        <v>958</v>
      </c>
      <c r="D61" s="239" t="s">
        <v>771</v>
      </c>
      <c r="E61" s="240" t="s">
        <v>770</v>
      </c>
      <c r="F61" s="241" t="s">
        <v>432</v>
      </c>
      <c r="G61" s="253">
        <v>41500</v>
      </c>
      <c r="H61" s="234" t="s">
        <v>617</v>
      </c>
      <c r="I61" s="235" t="s">
        <v>697</v>
      </c>
      <c r="J61" s="245"/>
      <c r="K61" s="143"/>
    </row>
    <row r="62" spans="1:11" ht="68.25" customHeight="1">
      <c r="A62" s="67">
        <v>54</v>
      </c>
      <c r="B62" s="237">
        <v>43706</v>
      </c>
      <c r="C62" s="246" t="s">
        <v>960</v>
      </c>
      <c r="D62" s="251" t="s">
        <v>783</v>
      </c>
      <c r="E62" s="236" t="s">
        <v>883</v>
      </c>
      <c r="F62" s="241" t="s">
        <v>961</v>
      </c>
      <c r="G62" s="242">
        <v>100000</v>
      </c>
      <c r="H62" s="234" t="s">
        <v>627</v>
      </c>
      <c r="I62" s="246" t="s">
        <v>811</v>
      </c>
      <c r="J62" s="256"/>
      <c r="K62" s="143"/>
    </row>
    <row r="63" spans="1:11" ht="51.75" customHeight="1">
      <c r="A63" s="67">
        <v>55</v>
      </c>
      <c r="B63" s="237">
        <v>43710</v>
      </c>
      <c r="C63" s="246" t="s">
        <v>962</v>
      </c>
      <c r="D63" s="251" t="s">
        <v>783</v>
      </c>
      <c r="E63" s="236" t="s">
        <v>875</v>
      </c>
      <c r="F63" s="352" t="s">
        <v>963</v>
      </c>
      <c r="G63" s="242">
        <v>50000</v>
      </c>
      <c r="H63" s="234" t="s">
        <v>627</v>
      </c>
      <c r="I63" s="246" t="s">
        <v>811</v>
      </c>
      <c r="J63" s="245"/>
      <c r="K63" s="143"/>
    </row>
    <row r="64" spans="1:11" ht="56.25" customHeight="1">
      <c r="A64" s="67">
        <v>56</v>
      </c>
      <c r="B64" s="237">
        <v>43710</v>
      </c>
      <c r="C64" s="246" t="s">
        <v>964</v>
      </c>
      <c r="D64" s="251" t="s">
        <v>783</v>
      </c>
      <c r="E64" s="236" t="s">
        <v>965</v>
      </c>
      <c r="F64" s="241" t="s">
        <v>961</v>
      </c>
      <c r="G64" s="242">
        <v>26000</v>
      </c>
      <c r="H64" s="234" t="s">
        <v>627</v>
      </c>
      <c r="I64" s="246" t="s">
        <v>811</v>
      </c>
      <c r="J64" s="245"/>
      <c r="K64" s="143"/>
    </row>
    <row r="65" spans="1:11" ht="45.75" customHeight="1">
      <c r="A65" s="67">
        <v>57</v>
      </c>
      <c r="B65" s="237">
        <v>43710</v>
      </c>
      <c r="C65" s="246" t="s">
        <v>966</v>
      </c>
      <c r="D65" s="324" t="s">
        <v>930</v>
      </c>
      <c r="E65" s="236" t="s">
        <v>844</v>
      </c>
      <c r="F65" s="237" t="s">
        <v>981</v>
      </c>
      <c r="G65" s="242">
        <v>8271.29</v>
      </c>
      <c r="H65" s="257" t="s">
        <v>617</v>
      </c>
      <c r="I65" s="235" t="s">
        <v>697</v>
      </c>
      <c r="J65" s="256"/>
      <c r="K65" s="143"/>
    </row>
    <row r="66" spans="1:11" ht="45.75" customHeight="1">
      <c r="A66" s="67">
        <v>58</v>
      </c>
      <c r="B66" s="237">
        <v>43710</v>
      </c>
      <c r="C66" s="246" t="s">
        <v>977</v>
      </c>
      <c r="D66" s="255" t="s">
        <v>978</v>
      </c>
      <c r="E66" s="236" t="s">
        <v>1001</v>
      </c>
      <c r="F66" s="237" t="s">
        <v>945</v>
      </c>
      <c r="G66" s="242">
        <v>27599.99</v>
      </c>
      <c r="H66" s="257" t="s">
        <v>617</v>
      </c>
      <c r="I66" s="235" t="s">
        <v>697</v>
      </c>
      <c r="J66" s="256"/>
      <c r="K66" s="143"/>
    </row>
    <row r="67" spans="1:11" ht="45.75" customHeight="1">
      <c r="A67" s="67">
        <v>59</v>
      </c>
      <c r="B67" s="237">
        <v>43713</v>
      </c>
      <c r="C67" s="246" t="s">
        <v>967</v>
      </c>
      <c r="D67" s="323" t="s">
        <v>832</v>
      </c>
      <c r="E67" s="236" t="s">
        <v>968</v>
      </c>
      <c r="F67" s="237" t="s">
        <v>961</v>
      </c>
      <c r="G67" s="242">
        <v>30000</v>
      </c>
      <c r="H67" s="234" t="s">
        <v>627</v>
      </c>
      <c r="I67" s="235" t="s">
        <v>811</v>
      </c>
      <c r="J67" s="256"/>
      <c r="K67" s="143"/>
    </row>
    <row r="68" spans="1:11" ht="45.75" customHeight="1">
      <c r="A68" s="67">
        <v>60</v>
      </c>
      <c r="B68" s="237">
        <v>43728</v>
      </c>
      <c r="C68" s="246" t="s">
        <v>980</v>
      </c>
      <c r="D68" s="251" t="s">
        <v>783</v>
      </c>
      <c r="E68" s="236" t="s">
        <v>782</v>
      </c>
      <c r="F68" s="241" t="s">
        <v>981</v>
      </c>
      <c r="G68" s="242">
        <v>32800</v>
      </c>
      <c r="H68" s="234" t="s">
        <v>627</v>
      </c>
      <c r="I68" s="246" t="s">
        <v>811</v>
      </c>
      <c r="J68" s="256"/>
      <c r="K68" s="143"/>
    </row>
    <row r="69" spans="1:14" ht="45.75" customHeight="1">
      <c r="A69" s="67">
        <v>61</v>
      </c>
      <c r="B69" s="237">
        <v>43739</v>
      </c>
      <c r="C69" s="246" t="s">
        <v>993</v>
      </c>
      <c r="D69" s="255" t="s">
        <v>1000</v>
      </c>
      <c r="E69" s="236" t="s">
        <v>346</v>
      </c>
      <c r="F69" s="237" t="s">
        <v>432</v>
      </c>
      <c r="G69" s="242">
        <v>81250</v>
      </c>
      <c r="H69" s="246" t="s">
        <v>800</v>
      </c>
      <c r="I69" s="235" t="s">
        <v>697</v>
      </c>
      <c r="J69" s="256"/>
      <c r="K69" s="143"/>
      <c r="N69" s="64">
        <f>81250</f>
        <v>81250</v>
      </c>
    </row>
    <row r="70" spans="1:11" ht="45.75" customHeight="1">
      <c r="A70" s="67">
        <v>62</v>
      </c>
      <c r="B70" s="237">
        <v>43742</v>
      </c>
      <c r="C70" s="246" t="s">
        <v>1002</v>
      </c>
      <c r="D70" s="324" t="s">
        <v>930</v>
      </c>
      <c r="E70" s="236" t="s">
        <v>844</v>
      </c>
      <c r="F70" s="237" t="s">
        <v>981</v>
      </c>
      <c r="G70" s="242">
        <v>7789.95</v>
      </c>
      <c r="H70" s="246"/>
      <c r="I70" s="235"/>
      <c r="J70" s="256"/>
      <c r="K70" s="143"/>
    </row>
    <row r="71" spans="1:15" ht="45.75" customHeight="1">
      <c r="A71" s="67">
        <v>63</v>
      </c>
      <c r="B71" s="237">
        <v>43749</v>
      </c>
      <c r="C71" s="246" t="s">
        <v>994</v>
      </c>
      <c r="D71" s="251" t="s">
        <v>1014</v>
      </c>
      <c r="E71" s="236" t="s">
        <v>866</v>
      </c>
      <c r="F71" s="237" t="s">
        <v>1015</v>
      </c>
      <c r="G71" s="242">
        <v>300000</v>
      </c>
      <c r="H71" s="257"/>
      <c r="I71" s="235" t="s">
        <v>811</v>
      </c>
      <c r="J71" s="256"/>
      <c r="K71" s="143"/>
      <c r="O71" s="64">
        <f>N69*3</f>
        <v>243750</v>
      </c>
    </row>
    <row r="72" spans="1:11" ht="48" customHeight="1">
      <c r="A72" s="67">
        <v>64</v>
      </c>
      <c r="B72" s="261">
        <v>43756</v>
      </c>
      <c r="C72" s="246" t="s">
        <v>1013</v>
      </c>
      <c r="D72" s="323" t="s">
        <v>783</v>
      </c>
      <c r="E72" s="236" t="s">
        <v>782</v>
      </c>
      <c r="F72" s="259">
        <v>43739</v>
      </c>
      <c r="G72" s="242">
        <v>36700</v>
      </c>
      <c r="H72" s="260"/>
      <c r="I72" s="246" t="s">
        <v>811</v>
      </c>
      <c r="J72" s="256"/>
      <c r="K72" s="143"/>
    </row>
    <row r="73" spans="1:11" ht="45.75" customHeight="1">
      <c r="A73" s="67">
        <v>65</v>
      </c>
      <c r="B73" s="237"/>
      <c r="C73" s="246"/>
      <c r="D73" s="255"/>
      <c r="E73" s="236"/>
      <c r="F73" s="237"/>
      <c r="G73" s="242"/>
      <c r="H73" s="234"/>
      <c r="I73" s="235"/>
      <c r="J73" s="256"/>
      <c r="K73" s="143"/>
    </row>
    <row r="74" spans="1:11" ht="45.75" customHeight="1">
      <c r="A74" s="67">
        <v>66</v>
      </c>
      <c r="B74" s="237"/>
      <c r="C74" s="246"/>
      <c r="D74" s="255"/>
      <c r="E74" s="236"/>
      <c r="F74" s="237"/>
      <c r="G74" s="242"/>
      <c r="H74" s="250"/>
      <c r="I74" s="235"/>
      <c r="J74" s="256"/>
      <c r="K74" s="143"/>
    </row>
    <row r="75" spans="1:11" ht="45.75" customHeight="1">
      <c r="A75" s="67">
        <v>67</v>
      </c>
      <c r="B75" s="237"/>
      <c r="C75" s="246"/>
      <c r="D75" s="251"/>
      <c r="E75" s="236"/>
      <c r="F75" s="241"/>
      <c r="G75" s="242"/>
      <c r="H75" s="246"/>
      <c r="I75" s="268"/>
      <c r="J75" s="256"/>
      <c r="K75" s="143"/>
    </row>
    <row r="76" spans="1:11" ht="45.75" customHeight="1">
      <c r="A76" s="67">
        <v>68</v>
      </c>
      <c r="B76" s="237"/>
      <c r="C76" s="246"/>
      <c r="D76" s="324"/>
      <c r="E76" s="236"/>
      <c r="F76" s="237"/>
      <c r="G76" s="242"/>
      <c r="H76" s="257"/>
      <c r="I76" s="235"/>
      <c r="J76" s="256"/>
      <c r="K76" s="143"/>
    </row>
    <row r="77" spans="1:11" ht="45.75" customHeight="1">
      <c r="A77" s="67">
        <v>69</v>
      </c>
      <c r="B77" s="237"/>
      <c r="C77" s="244"/>
      <c r="D77" s="324"/>
      <c r="E77" s="236"/>
      <c r="F77" s="237"/>
      <c r="G77" s="242"/>
      <c r="H77" s="257"/>
      <c r="I77" s="235"/>
      <c r="J77" s="256"/>
      <c r="K77" s="143"/>
    </row>
    <row r="78" spans="1:11" ht="45.75" customHeight="1">
      <c r="A78" s="67">
        <v>70</v>
      </c>
      <c r="B78" s="237"/>
      <c r="C78" s="246"/>
      <c r="D78" s="323"/>
      <c r="E78" s="236"/>
      <c r="F78" s="259"/>
      <c r="G78" s="242"/>
      <c r="H78" s="260"/>
      <c r="I78" s="235"/>
      <c r="J78" s="256"/>
      <c r="K78" s="143"/>
    </row>
    <row r="79" spans="1:11" ht="45.75" customHeight="1">
      <c r="A79" s="67">
        <v>71</v>
      </c>
      <c r="B79" s="237"/>
      <c r="C79" s="246"/>
      <c r="D79" s="323"/>
      <c r="E79" s="236"/>
      <c r="F79" s="259"/>
      <c r="G79" s="242"/>
      <c r="H79" s="260"/>
      <c r="I79" s="235"/>
      <c r="J79" s="256"/>
      <c r="K79" s="143"/>
    </row>
    <row r="80" spans="1:11" ht="45.75" customHeight="1">
      <c r="A80" s="67"/>
      <c r="B80" s="237"/>
      <c r="C80" s="244"/>
      <c r="D80" s="324"/>
      <c r="E80" s="236"/>
      <c r="F80" s="237"/>
      <c r="G80" s="242"/>
      <c r="H80" s="234"/>
      <c r="I80" s="235"/>
      <c r="J80" s="256"/>
      <c r="K80" s="143"/>
    </row>
    <row r="81" spans="1:11" ht="45.75" customHeight="1">
      <c r="A81" s="67"/>
      <c r="B81" s="237"/>
      <c r="C81" s="244"/>
      <c r="D81" s="326"/>
      <c r="E81" s="236"/>
      <c r="F81" s="237"/>
      <c r="G81" s="242"/>
      <c r="H81" s="234"/>
      <c r="I81" s="235"/>
      <c r="J81" s="256"/>
      <c r="K81" s="143"/>
    </row>
    <row r="82" spans="1:11" ht="45.75" customHeight="1">
      <c r="A82" s="67"/>
      <c r="B82" s="237"/>
      <c r="C82" s="244"/>
      <c r="D82" s="326"/>
      <c r="E82" s="236"/>
      <c r="F82" s="237"/>
      <c r="G82" s="242"/>
      <c r="H82" s="234"/>
      <c r="I82" s="235"/>
      <c r="J82" s="256"/>
      <c r="K82" s="143"/>
    </row>
    <row r="83" spans="1:11" ht="45.75" customHeight="1">
      <c r="A83" s="67"/>
      <c r="B83" s="237"/>
      <c r="C83" s="235"/>
      <c r="D83" s="254"/>
      <c r="E83" s="236"/>
      <c r="F83" s="237"/>
      <c r="G83" s="242"/>
      <c r="H83" s="246"/>
      <c r="I83" s="268"/>
      <c r="J83" s="256"/>
      <c r="K83" s="143"/>
    </row>
    <row r="84" spans="1:11" ht="37.5" customHeight="1">
      <c r="A84" s="67"/>
      <c r="B84" s="237"/>
      <c r="C84" s="235"/>
      <c r="D84" s="254"/>
      <c r="E84" s="236"/>
      <c r="F84" s="237"/>
      <c r="G84" s="242"/>
      <c r="H84" s="246"/>
      <c r="I84" s="268"/>
      <c r="J84" s="245"/>
      <c r="K84" s="143"/>
    </row>
    <row r="85" spans="1:11" ht="43.5" customHeight="1">
      <c r="A85" s="67"/>
      <c r="B85" s="237"/>
      <c r="C85" s="235"/>
      <c r="D85" s="254"/>
      <c r="E85" s="236"/>
      <c r="F85" s="237"/>
      <c r="G85" s="242"/>
      <c r="H85" s="234"/>
      <c r="I85" s="268"/>
      <c r="J85" s="245"/>
      <c r="K85" s="143"/>
    </row>
    <row r="86" spans="1:11" ht="42" customHeight="1">
      <c r="A86" s="65"/>
      <c r="B86" s="269"/>
      <c r="C86" s="269"/>
      <c r="D86" s="325"/>
      <c r="E86" s="269"/>
      <c r="F86" s="269"/>
      <c r="G86" s="269"/>
      <c r="H86" s="270"/>
      <c r="I86" s="243"/>
      <c r="J86" s="245"/>
      <c r="K86" s="143"/>
    </row>
    <row r="87" spans="1:11" ht="42" customHeight="1">
      <c r="A87" s="65"/>
      <c r="B87" s="269"/>
      <c r="C87" s="269"/>
      <c r="D87" s="325"/>
      <c r="E87" s="269"/>
      <c r="F87" s="269"/>
      <c r="G87" s="269"/>
      <c r="H87" s="270"/>
      <c r="I87" s="243"/>
      <c r="J87" s="245"/>
      <c r="K87" s="143"/>
    </row>
    <row r="88" spans="1:11" ht="42" customHeight="1">
      <c r="A88" s="67"/>
      <c r="B88" s="271"/>
      <c r="C88" s="238"/>
      <c r="D88" s="326"/>
      <c r="E88" s="272"/>
      <c r="F88" s="263"/>
      <c r="G88" s="264"/>
      <c r="H88" s="273"/>
      <c r="I88" s="246"/>
      <c r="J88" s="274"/>
      <c r="K88" s="143"/>
    </row>
    <row r="89" spans="1:11" ht="42" customHeight="1">
      <c r="A89" s="67">
        <v>1</v>
      </c>
      <c r="B89" s="237">
        <v>43479</v>
      </c>
      <c r="C89" s="238"/>
      <c r="D89" s="334" t="s">
        <v>913</v>
      </c>
      <c r="E89" s="256"/>
      <c r="F89" s="275"/>
      <c r="G89" s="242">
        <v>106.5</v>
      </c>
      <c r="H89" s="250" t="s">
        <v>909</v>
      </c>
      <c r="I89" s="235" t="s">
        <v>697</v>
      </c>
      <c r="J89" s="276"/>
      <c r="K89" s="143"/>
    </row>
    <row r="90" spans="1:11" ht="42" customHeight="1">
      <c r="A90" s="67">
        <v>2</v>
      </c>
      <c r="B90" s="237">
        <v>43480</v>
      </c>
      <c r="C90" s="238"/>
      <c r="D90" s="334" t="s">
        <v>910</v>
      </c>
      <c r="E90" s="256"/>
      <c r="F90" s="275"/>
      <c r="G90" s="242">
        <v>2450</v>
      </c>
      <c r="H90" s="250" t="s">
        <v>911</v>
      </c>
      <c r="I90" s="235" t="s">
        <v>697</v>
      </c>
      <c r="J90" s="276"/>
      <c r="K90" s="143"/>
    </row>
    <row r="91" spans="1:11" ht="42" customHeight="1">
      <c r="A91" s="67">
        <v>3</v>
      </c>
      <c r="B91" s="237">
        <v>43490</v>
      </c>
      <c r="C91" s="238"/>
      <c r="D91" s="334" t="s">
        <v>910</v>
      </c>
      <c r="E91" s="256"/>
      <c r="F91" s="275"/>
      <c r="G91" s="242">
        <v>660</v>
      </c>
      <c r="H91" s="346" t="s">
        <v>912</v>
      </c>
      <c r="I91" s="235" t="s">
        <v>697</v>
      </c>
      <c r="J91" s="276"/>
      <c r="K91" s="143"/>
    </row>
    <row r="92" spans="1:11" ht="42" customHeight="1">
      <c r="A92" s="67">
        <v>4</v>
      </c>
      <c r="B92" s="345">
        <v>43509</v>
      </c>
      <c r="C92" s="269"/>
      <c r="D92" s="324" t="s">
        <v>913</v>
      </c>
      <c r="E92" s="269"/>
      <c r="F92" s="269"/>
      <c r="G92" s="329">
        <v>499.4</v>
      </c>
      <c r="H92" s="270" t="s">
        <v>909</v>
      </c>
      <c r="I92" s="235" t="s">
        <v>697</v>
      </c>
      <c r="J92" s="276"/>
      <c r="K92" s="143"/>
    </row>
    <row r="93" spans="1:11" ht="42" customHeight="1">
      <c r="A93" s="67">
        <v>5</v>
      </c>
      <c r="B93" s="331">
        <v>43511</v>
      </c>
      <c r="C93" s="279"/>
      <c r="D93" s="323" t="s">
        <v>913</v>
      </c>
      <c r="E93" s="280"/>
      <c r="F93" s="277"/>
      <c r="G93" s="242">
        <v>257</v>
      </c>
      <c r="H93" s="346" t="s">
        <v>912</v>
      </c>
      <c r="I93" s="235" t="s">
        <v>697</v>
      </c>
      <c r="J93" s="276"/>
      <c r="K93" s="143"/>
    </row>
    <row r="94" spans="1:11" ht="42" customHeight="1">
      <c r="A94" s="67">
        <v>6</v>
      </c>
      <c r="B94" s="331">
        <v>43515</v>
      </c>
      <c r="C94" s="279"/>
      <c r="D94" s="323" t="s">
        <v>910</v>
      </c>
      <c r="E94" s="280"/>
      <c r="F94" s="281"/>
      <c r="G94" s="242">
        <v>1602</v>
      </c>
      <c r="H94" s="346" t="s">
        <v>912</v>
      </c>
      <c r="I94" s="235" t="s">
        <v>697</v>
      </c>
      <c r="J94" s="276"/>
      <c r="K94" s="143"/>
    </row>
    <row r="95" spans="1:11" ht="42" customHeight="1">
      <c r="A95" s="67">
        <v>7</v>
      </c>
      <c r="B95" s="331">
        <v>43518</v>
      </c>
      <c r="C95" s="279"/>
      <c r="D95" s="323" t="s">
        <v>913</v>
      </c>
      <c r="E95" s="280"/>
      <c r="F95" s="281"/>
      <c r="G95" s="242">
        <v>1000</v>
      </c>
      <c r="H95" s="346" t="s">
        <v>912</v>
      </c>
      <c r="I95" s="235" t="s">
        <v>697</v>
      </c>
      <c r="J95" s="276"/>
      <c r="K95" s="143"/>
    </row>
    <row r="96" spans="1:11" ht="42" customHeight="1">
      <c r="A96" s="67">
        <v>8</v>
      </c>
      <c r="B96" s="331">
        <v>43524</v>
      </c>
      <c r="C96" s="279"/>
      <c r="D96" s="323" t="s">
        <v>910</v>
      </c>
      <c r="E96" s="280"/>
      <c r="F96" s="281"/>
      <c r="G96" s="242">
        <v>550</v>
      </c>
      <c r="H96" s="346" t="s">
        <v>912</v>
      </c>
      <c r="I96" s="235" t="s">
        <v>697</v>
      </c>
      <c r="J96" s="276"/>
      <c r="K96" s="143"/>
    </row>
    <row r="97" spans="1:11" ht="42" customHeight="1">
      <c r="A97" s="67">
        <v>9</v>
      </c>
      <c r="B97" s="331">
        <v>43557</v>
      </c>
      <c r="C97" s="279"/>
      <c r="D97" s="323" t="s">
        <v>910</v>
      </c>
      <c r="E97" s="280"/>
      <c r="F97" s="281"/>
      <c r="G97" s="242">
        <v>2040</v>
      </c>
      <c r="H97" s="346" t="s">
        <v>914</v>
      </c>
      <c r="I97" s="235" t="s">
        <v>697</v>
      </c>
      <c r="J97" s="276"/>
      <c r="K97" s="143"/>
    </row>
    <row r="98" spans="1:11" ht="42" customHeight="1">
      <c r="A98" s="67">
        <v>10</v>
      </c>
      <c r="B98" s="331">
        <v>43564</v>
      </c>
      <c r="C98" s="279"/>
      <c r="D98" s="323" t="s">
        <v>913</v>
      </c>
      <c r="E98" s="280"/>
      <c r="F98" s="281"/>
      <c r="G98" s="242">
        <v>131.2</v>
      </c>
      <c r="H98" s="346" t="s">
        <v>912</v>
      </c>
      <c r="I98" s="235" t="s">
        <v>697</v>
      </c>
      <c r="J98" s="276"/>
      <c r="K98" s="143"/>
    </row>
    <row r="99" spans="1:11" ht="42" customHeight="1">
      <c r="A99" s="67">
        <v>11</v>
      </c>
      <c r="B99" s="331">
        <v>43564</v>
      </c>
      <c r="C99" s="279"/>
      <c r="D99" s="323" t="s">
        <v>910</v>
      </c>
      <c r="E99" s="280"/>
      <c r="F99" s="281"/>
      <c r="G99" s="242">
        <v>239</v>
      </c>
      <c r="H99" s="346" t="s">
        <v>912</v>
      </c>
      <c r="I99" s="235" t="s">
        <v>697</v>
      </c>
      <c r="J99" s="276"/>
      <c r="K99" s="143"/>
    </row>
    <row r="100" spans="1:11" ht="42" customHeight="1">
      <c r="A100" s="67">
        <v>12</v>
      </c>
      <c r="B100" s="331">
        <v>43570</v>
      </c>
      <c r="C100" s="279"/>
      <c r="D100" s="323" t="s">
        <v>913</v>
      </c>
      <c r="E100" s="280"/>
      <c r="F100" s="281"/>
      <c r="G100" s="242">
        <v>170.5</v>
      </c>
      <c r="H100" s="346" t="s">
        <v>909</v>
      </c>
      <c r="I100" s="235" t="s">
        <v>697</v>
      </c>
      <c r="J100" s="276"/>
      <c r="K100" s="143"/>
    </row>
    <row r="101" spans="1:11" ht="42" customHeight="1">
      <c r="A101" s="67">
        <v>13</v>
      </c>
      <c r="B101" s="331">
        <v>43577</v>
      </c>
      <c r="C101" s="279"/>
      <c r="D101" s="323" t="s">
        <v>913</v>
      </c>
      <c r="E101" s="280"/>
      <c r="F101" s="281"/>
      <c r="G101" s="242">
        <v>796</v>
      </c>
      <c r="H101" s="346" t="s">
        <v>909</v>
      </c>
      <c r="I101" s="235" t="s">
        <v>697</v>
      </c>
      <c r="J101" s="276"/>
      <c r="K101" s="143"/>
    </row>
    <row r="102" spans="1:11" ht="42" customHeight="1">
      <c r="A102" s="67">
        <v>14</v>
      </c>
      <c r="B102" s="331">
        <v>43577</v>
      </c>
      <c r="C102" s="279"/>
      <c r="D102" s="323" t="s">
        <v>913</v>
      </c>
      <c r="E102" s="280"/>
      <c r="F102" s="281"/>
      <c r="G102" s="242">
        <v>524.4</v>
      </c>
      <c r="H102" s="346" t="s">
        <v>915</v>
      </c>
      <c r="I102" s="235" t="s">
        <v>697</v>
      </c>
      <c r="J102" s="276"/>
      <c r="K102" s="143"/>
    </row>
    <row r="103" spans="1:11" ht="42" customHeight="1">
      <c r="A103" s="67">
        <v>15</v>
      </c>
      <c r="B103" s="331">
        <v>43600</v>
      </c>
      <c r="C103" s="279"/>
      <c r="D103" s="323" t="s">
        <v>916</v>
      </c>
      <c r="E103" s="280"/>
      <c r="F103" s="281"/>
      <c r="G103" s="242">
        <v>998</v>
      </c>
      <c r="H103" s="346" t="s">
        <v>917</v>
      </c>
      <c r="I103" s="235" t="s">
        <v>697</v>
      </c>
      <c r="J103" s="276"/>
      <c r="K103" s="143"/>
    </row>
    <row r="104" spans="1:15" ht="42" customHeight="1">
      <c r="A104" s="67">
        <v>16</v>
      </c>
      <c r="B104" s="331">
        <v>43605</v>
      </c>
      <c r="C104" s="279"/>
      <c r="D104" s="323" t="s">
        <v>910</v>
      </c>
      <c r="E104" s="280"/>
      <c r="F104" s="281"/>
      <c r="G104" s="242">
        <v>1350</v>
      </c>
      <c r="H104" s="346" t="s">
        <v>912</v>
      </c>
      <c r="I104" s="235" t="s">
        <v>697</v>
      </c>
      <c r="J104" s="276"/>
      <c r="K104" s="143"/>
      <c r="N104" s="349">
        <f>G104+G99+G97+G96+G94+G91+G90</f>
        <v>8891</v>
      </c>
      <c r="O104" s="64" t="s">
        <v>925</v>
      </c>
    </row>
    <row r="105" spans="1:11" ht="42" customHeight="1">
      <c r="A105" s="67">
        <v>17</v>
      </c>
      <c r="B105" s="331">
        <v>43606</v>
      </c>
      <c r="C105" s="279"/>
      <c r="D105" s="323" t="s">
        <v>913</v>
      </c>
      <c r="E105" s="280"/>
      <c r="F105" s="281"/>
      <c r="G105" s="242">
        <v>1057.44</v>
      </c>
      <c r="H105" s="346" t="s">
        <v>915</v>
      </c>
      <c r="I105" s="235" t="s">
        <v>697</v>
      </c>
      <c r="J105" s="276"/>
      <c r="K105" s="143"/>
    </row>
    <row r="106" spans="1:11" ht="42" customHeight="1">
      <c r="A106" s="67">
        <v>18</v>
      </c>
      <c r="B106" s="331">
        <v>43612</v>
      </c>
      <c r="C106" s="279"/>
      <c r="D106" s="323" t="s">
        <v>913</v>
      </c>
      <c r="E106" s="280"/>
      <c r="F106" s="281"/>
      <c r="G106" s="242">
        <v>480</v>
      </c>
      <c r="H106" s="346" t="s">
        <v>915</v>
      </c>
      <c r="I106" s="235" t="s">
        <v>697</v>
      </c>
      <c r="J106" s="276"/>
      <c r="K106" s="143"/>
    </row>
    <row r="107" spans="1:11" ht="42" customHeight="1">
      <c r="A107" s="67">
        <v>19</v>
      </c>
      <c r="B107" s="331">
        <v>43614</v>
      </c>
      <c r="C107" s="279"/>
      <c r="D107" s="323" t="s">
        <v>913</v>
      </c>
      <c r="E107" s="280"/>
      <c r="F107" s="281"/>
      <c r="G107" s="242">
        <v>537.36</v>
      </c>
      <c r="H107" s="346" t="s">
        <v>915</v>
      </c>
      <c r="I107" s="235" t="s">
        <v>697</v>
      </c>
      <c r="J107" s="276"/>
      <c r="K107" s="143"/>
    </row>
    <row r="108" spans="1:11" ht="42" customHeight="1">
      <c r="A108" s="67">
        <v>20</v>
      </c>
      <c r="B108" s="331">
        <v>43614</v>
      </c>
      <c r="C108" s="279"/>
      <c r="D108" s="323" t="s">
        <v>910</v>
      </c>
      <c r="E108" s="280"/>
      <c r="F108" s="281"/>
      <c r="G108" s="242">
        <v>302</v>
      </c>
      <c r="H108" s="346" t="s">
        <v>912</v>
      </c>
      <c r="I108" s="235" t="s">
        <v>697</v>
      </c>
      <c r="J108" s="276"/>
      <c r="K108" s="143"/>
    </row>
    <row r="109" spans="1:11" ht="42" customHeight="1">
      <c r="A109" s="67">
        <v>21</v>
      </c>
      <c r="B109" s="331">
        <v>43627</v>
      </c>
      <c r="C109" s="279"/>
      <c r="D109" s="323" t="s">
        <v>913</v>
      </c>
      <c r="E109" s="280"/>
      <c r="F109" s="281"/>
      <c r="G109" s="242">
        <v>688</v>
      </c>
      <c r="H109" s="346" t="s">
        <v>909</v>
      </c>
      <c r="I109" s="235" t="s">
        <v>697</v>
      </c>
      <c r="J109" s="242"/>
      <c r="K109" s="143"/>
    </row>
    <row r="110" spans="1:11" ht="42" customHeight="1">
      <c r="A110" s="338">
        <v>22</v>
      </c>
      <c r="B110" s="331">
        <v>43647</v>
      </c>
      <c r="C110" s="279"/>
      <c r="D110" s="323" t="s">
        <v>913</v>
      </c>
      <c r="E110" s="280"/>
      <c r="F110" s="281"/>
      <c r="G110" s="242">
        <v>1367</v>
      </c>
      <c r="H110" s="346" t="s">
        <v>909</v>
      </c>
      <c r="I110" s="235" t="s">
        <v>697</v>
      </c>
      <c r="J110" s="339"/>
      <c r="K110" s="143"/>
    </row>
    <row r="111" spans="1:11" ht="42" customHeight="1">
      <c r="A111" s="338">
        <v>23</v>
      </c>
      <c r="B111" s="331">
        <v>43650</v>
      </c>
      <c r="C111" s="279"/>
      <c r="D111" s="323" t="s">
        <v>913</v>
      </c>
      <c r="E111" s="280"/>
      <c r="F111" s="281"/>
      <c r="G111" s="242">
        <v>537.36</v>
      </c>
      <c r="H111" s="346" t="s">
        <v>909</v>
      </c>
      <c r="I111" s="235" t="s">
        <v>697</v>
      </c>
      <c r="J111" s="339"/>
      <c r="K111" s="143"/>
    </row>
    <row r="112" spans="1:11" ht="42" customHeight="1">
      <c r="A112" s="65">
        <v>24</v>
      </c>
      <c r="B112" s="331">
        <v>43650</v>
      </c>
      <c r="C112" s="279"/>
      <c r="D112" s="323" t="s">
        <v>913</v>
      </c>
      <c r="E112" s="280"/>
      <c r="F112" s="281"/>
      <c r="G112" s="242">
        <v>413.4</v>
      </c>
      <c r="H112" s="346" t="s">
        <v>909</v>
      </c>
      <c r="I112" s="235" t="s">
        <v>697</v>
      </c>
      <c r="J112" s="339"/>
      <c r="K112" s="143"/>
    </row>
    <row r="113" spans="1:11" ht="42" customHeight="1">
      <c r="A113" s="65">
        <v>25</v>
      </c>
      <c r="B113" s="331">
        <v>43654</v>
      </c>
      <c r="C113" s="279"/>
      <c r="D113" s="323" t="s">
        <v>910</v>
      </c>
      <c r="E113" s="280"/>
      <c r="F113" s="281"/>
      <c r="G113" s="242">
        <v>223</v>
      </c>
      <c r="H113" s="346" t="s">
        <v>912</v>
      </c>
      <c r="I113" s="235" t="s">
        <v>697</v>
      </c>
      <c r="J113" s="339"/>
      <c r="K113" s="143"/>
    </row>
    <row r="114" spans="1:11" ht="42" customHeight="1">
      <c r="A114" s="65">
        <v>26</v>
      </c>
      <c r="B114" s="331">
        <v>43656</v>
      </c>
      <c r="C114" s="279"/>
      <c r="D114" s="323" t="s">
        <v>913</v>
      </c>
      <c r="E114" s="280"/>
      <c r="F114" s="281"/>
      <c r="G114" s="242">
        <v>239.4</v>
      </c>
      <c r="H114" s="346" t="s">
        <v>909</v>
      </c>
      <c r="I114" s="235" t="s">
        <v>697</v>
      </c>
      <c r="J114" s="339"/>
      <c r="K114" s="143"/>
    </row>
    <row r="115" spans="1:11" ht="42" customHeight="1">
      <c r="A115" s="65">
        <v>27</v>
      </c>
      <c r="B115" s="331">
        <v>43658</v>
      </c>
      <c r="C115" s="279"/>
      <c r="D115" s="323" t="s">
        <v>913</v>
      </c>
      <c r="E115" s="280"/>
      <c r="F115" s="281"/>
      <c r="G115" s="242">
        <v>292.3</v>
      </c>
      <c r="H115" s="346" t="s">
        <v>909</v>
      </c>
      <c r="I115" s="235" t="s">
        <v>697</v>
      </c>
      <c r="J115" s="339"/>
      <c r="K115" s="143"/>
    </row>
    <row r="116" spans="1:11" ht="42" customHeight="1">
      <c r="A116" s="65">
        <v>28</v>
      </c>
      <c r="B116" s="331">
        <v>43661</v>
      </c>
      <c r="C116" s="279"/>
      <c r="D116" s="323" t="s">
        <v>910</v>
      </c>
      <c r="E116" s="280"/>
      <c r="F116" s="281"/>
      <c r="G116" s="242">
        <v>599</v>
      </c>
      <c r="H116" s="346" t="s">
        <v>912</v>
      </c>
      <c r="I116" s="235" t="s">
        <v>697</v>
      </c>
      <c r="J116" s="339"/>
      <c r="K116" s="143"/>
    </row>
    <row r="117" spans="1:11" ht="42" customHeight="1">
      <c r="A117" s="65">
        <v>29</v>
      </c>
      <c r="B117" s="331">
        <v>43672</v>
      </c>
      <c r="C117" s="279"/>
      <c r="D117" s="323" t="s">
        <v>910</v>
      </c>
      <c r="E117" s="280"/>
      <c r="F117" s="281"/>
      <c r="G117" s="242">
        <v>295</v>
      </c>
      <c r="H117" s="346" t="s">
        <v>912</v>
      </c>
      <c r="I117" s="235" t="s">
        <v>697</v>
      </c>
      <c r="J117" s="339"/>
      <c r="K117" s="143"/>
    </row>
    <row r="118" spans="1:11" ht="42" customHeight="1">
      <c r="A118" s="65">
        <v>30</v>
      </c>
      <c r="B118" s="331">
        <v>43676</v>
      </c>
      <c r="C118" s="279"/>
      <c r="D118" s="323" t="s">
        <v>913</v>
      </c>
      <c r="E118" s="280"/>
      <c r="F118" s="281"/>
      <c r="G118" s="242">
        <v>192.3</v>
      </c>
      <c r="H118" s="346" t="s">
        <v>909</v>
      </c>
      <c r="I118" s="235" t="s">
        <v>697</v>
      </c>
      <c r="J118" s="339"/>
      <c r="K118" s="143"/>
    </row>
    <row r="119" spans="1:11" ht="42" customHeight="1">
      <c r="A119" s="65">
        <v>31</v>
      </c>
      <c r="B119" s="331">
        <v>43676</v>
      </c>
      <c r="C119" s="279"/>
      <c r="D119" s="323" t="s">
        <v>910</v>
      </c>
      <c r="E119" s="280"/>
      <c r="F119" s="281"/>
      <c r="G119" s="242">
        <v>309</v>
      </c>
      <c r="H119" s="346" t="s">
        <v>912</v>
      </c>
      <c r="I119" s="235" t="s">
        <v>697</v>
      </c>
      <c r="J119" s="339"/>
      <c r="K119" s="143"/>
    </row>
    <row r="120" spans="1:11" ht="42" customHeight="1">
      <c r="A120" s="65">
        <v>32</v>
      </c>
      <c r="B120" s="331">
        <v>43678</v>
      </c>
      <c r="C120" s="279"/>
      <c r="D120" s="323" t="s">
        <v>913</v>
      </c>
      <c r="E120" s="280"/>
      <c r="F120" s="281"/>
      <c r="G120" s="242">
        <v>403.1</v>
      </c>
      <c r="H120" s="346" t="s">
        <v>909</v>
      </c>
      <c r="I120" s="235" t="s">
        <v>697</v>
      </c>
      <c r="J120" s="339"/>
      <c r="K120" s="143"/>
    </row>
    <row r="121" spans="1:11" ht="42" customHeight="1">
      <c r="A121" s="65">
        <v>33</v>
      </c>
      <c r="B121" s="331">
        <v>43684</v>
      </c>
      <c r="C121" s="279"/>
      <c r="D121" s="323" t="s">
        <v>913</v>
      </c>
      <c r="E121" s="280"/>
      <c r="F121" s="281"/>
      <c r="G121" s="242">
        <v>546.3</v>
      </c>
      <c r="H121" s="346" t="s">
        <v>909</v>
      </c>
      <c r="I121" s="235" t="s">
        <v>697</v>
      </c>
      <c r="J121" s="339"/>
      <c r="K121" s="143"/>
    </row>
    <row r="122" spans="1:11" ht="42" customHeight="1">
      <c r="A122" s="65">
        <v>34</v>
      </c>
      <c r="B122" s="331">
        <v>43691</v>
      </c>
      <c r="C122" s="279"/>
      <c r="D122" s="323" t="s">
        <v>910</v>
      </c>
      <c r="E122" s="280"/>
      <c r="F122" s="281"/>
      <c r="G122" s="242">
        <v>839</v>
      </c>
      <c r="H122" s="346" t="s">
        <v>912</v>
      </c>
      <c r="I122" s="235" t="s">
        <v>697</v>
      </c>
      <c r="J122" s="339"/>
      <c r="K122" s="143"/>
    </row>
    <row r="123" spans="1:11" ht="42" customHeight="1">
      <c r="A123" s="65">
        <v>35</v>
      </c>
      <c r="B123" s="331">
        <v>43692</v>
      </c>
      <c r="C123" s="279"/>
      <c r="D123" s="323" t="s">
        <v>913</v>
      </c>
      <c r="E123" s="280"/>
      <c r="F123" s="281"/>
      <c r="G123" s="242">
        <v>200</v>
      </c>
      <c r="H123" s="346" t="s">
        <v>909</v>
      </c>
      <c r="I123" s="235" t="s">
        <v>697</v>
      </c>
      <c r="J123" s="339"/>
      <c r="K123" s="143"/>
    </row>
    <row r="124" spans="1:11" ht="42" customHeight="1">
      <c r="A124" s="65">
        <v>36</v>
      </c>
      <c r="B124" s="331">
        <v>43698</v>
      </c>
      <c r="C124" s="279"/>
      <c r="D124" s="323" t="s">
        <v>910</v>
      </c>
      <c r="E124" s="280"/>
      <c r="F124" s="281"/>
      <c r="G124" s="242">
        <v>240</v>
      </c>
      <c r="H124" s="346" t="s">
        <v>912</v>
      </c>
      <c r="I124" s="235" t="s">
        <v>697</v>
      </c>
      <c r="J124" s="339"/>
      <c r="K124" s="143"/>
    </row>
    <row r="125" spans="1:11" ht="42" customHeight="1">
      <c r="A125" s="65">
        <v>37</v>
      </c>
      <c r="B125" s="331">
        <v>43712</v>
      </c>
      <c r="C125" s="279"/>
      <c r="D125" s="323" t="s">
        <v>910</v>
      </c>
      <c r="E125" s="280"/>
      <c r="F125" s="281"/>
      <c r="G125" s="242">
        <v>690</v>
      </c>
      <c r="H125" s="346" t="s">
        <v>912</v>
      </c>
      <c r="I125" s="235" t="s">
        <v>697</v>
      </c>
      <c r="J125" s="339"/>
      <c r="K125" s="143"/>
    </row>
    <row r="126" spans="1:11" ht="42" customHeight="1">
      <c r="A126" s="65">
        <v>38</v>
      </c>
      <c r="B126" s="331">
        <v>43717</v>
      </c>
      <c r="C126" s="279"/>
      <c r="D126" s="323" t="s">
        <v>913</v>
      </c>
      <c r="E126" s="280"/>
      <c r="F126" s="281"/>
      <c r="G126" s="242">
        <v>195.3</v>
      </c>
      <c r="H126" s="346" t="s">
        <v>909</v>
      </c>
      <c r="I126" s="235" t="s">
        <v>697</v>
      </c>
      <c r="J126" s="339"/>
      <c r="K126" s="143"/>
    </row>
    <row r="127" spans="1:11" ht="42" customHeight="1">
      <c r="A127" s="65">
        <v>39</v>
      </c>
      <c r="B127" s="331">
        <v>43727</v>
      </c>
      <c r="C127" s="279"/>
      <c r="D127" s="323" t="s">
        <v>910</v>
      </c>
      <c r="E127" s="280"/>
      <c r="F127" s="281"/>
      <c r="G127" s="242">
        <v>5300</v>
      </c>
      <c r="H127" s="346" t="s">
        <v>912</v>
      </c>
      <c r="I127" s="235" t="s">
        <v>697</v>
      </c>
      <c r="J127" s="339"/>
      <c r="K127" s="143"/>
    </row>
    <row r="128" spans="1:11" ht="42" customHeight="1">
      <c r="A128" s="65">
        <v>40</v>
      </c>
      <c r="B128" s="331">
        <v>43727</v>
      </c>
      <c r="C128" s="279"/>
      <c r="D128" s="323" t="s">
        <v>910</v>
      </c>
      <c r="E128" s="280"/>
      <c r="F128" s="281"/>
      <c r="G128" s="242">
        <v>167</v>
      </c>
      <c r="H128" s="346" t="s">
        <v>912</v>
      </c>
      <c r="I128" s="235" t="s">
        <v>697</v>
      </c>
      <c r="J128" s="339"/>
      <c r="K128" s="143"/>
    </row>
    <row r="129" spans="1:11" ht="42" customHeight="1">
      <c r="A129" s="65">
        <v>41</v>
      </c>
      <c r="B129" s="331">
        <v>43732</v>
      </c>
      <c r="C129" s="279"/>
      <c r="D129" s="323" t="s">
        <v>913</v>
      </c>
      <c r="E129" s="280"/>
      <c r="F129" s="281"/>
      <c r="G129" s="242">
        <v>550.8</v>
      </c>
      <c r="H129" s="346" t="s">
        <v>909</v>
      </c>
      <c r="I129" s="235" t="s">
        <v>697</v>
      </c>
      <c r="J129" s="339"/>
      <c r="K129" s="143"/>
    </row>
    <row r="130" spans="1:11" ht="42" customHeight="1">
      <c r="A130" s="65">
        <v>42</v>
      </c>
      <c r="B130" s="331">
        <v>43738</v>
      </c>
      <c r="C130" s="279"/>
      <c r="D130" s="323" t="s">
        <v>913</v>
      </c>
      <c r="E130" s="280"/>
      <c r="F130" s="281"/>
      <c r="G130" s="242">
        <v>118</v>
      </c>
      <c r="H130" s="346" t="s">
        <v>909</v>
      </c>
      <c r="I130" s="235" t="s">
        <v>697</v>
      </c>
      <c r="J130" s="339"/>
      <c r="K130" s="143"/>
    </row>
    <row r="131" spans="1:11" ht="42" customHeight="1">
      <c r="A131" s="65">
        <v>43</v>
      </c>
      <c r="B131" s="331">
        <v>43739</v>
      </c>
      <c r="C131" s="279"/>
      <c r="D131" s="323" t="s">
        <v>910</v>
      </c>
      <c r="E131" s="280"/>
      <c r="F131" s="281"/>
      <c r="G131" s="242">
        <v>770</v>
      </c>
      <c r="H131" s="346" t="s">
        <v>912</v>
      </c>
      <c r="I131" s="235" t="s">
        <v>697</v>
      </c>
      <c r="J131" s="339"/>
      <c r="K131" s="143"/>
    </row>
    <row r="132" spans="1:11" ht="16.5" customHeight="1">
      <c r="A132" s="338"/>
      <c r="B132" s="331"/>
      <c r="C132" s="279"/>
      <c r="D132" s="323" t="s">
        <v>906</v>
      </c>
      <c r="E132" s="280"/>
      <c r="F132" s="281"/>
      <c r="G132" s="242">
        <f>G35</f>
        <v>228721.94</v>
      </c>
      <c r="H132" s="278"/>
      <c r="I132" s="235"/>
      <c r="J132" s="339"/>
      <c r="K132" s="143"/>
    </row>
    <row r="133" spans="2:9" ht="14.25">
      <c r="B133" s="332"/>
      <c r="C133" s="199"/>
      <c r="D133" s="335" t="s">
        <v>868</v>
      </c>
      <c r="E133" s="200"/>
      <c r="F133" s="201"/>
      <c r="G133" s="61">
        <f>G8++G9+G10+G11+G12+G13+G14+G15+G16+G17+G18+G19+G20+G21+G22+G23+G24+G25+G28+G29+G30+G31+G36+G37+G40+G44+G45+G46+G47+G48+G49+G50+G51+G55+G56+G57+G58+G59+G60+G61+G65+G66+G69+G89+G90+G91+G92+G93+G94+G95+G96+G97+G98+G99+G100+G101+G102+G103+G104+G105+G106+G107+G108+G109+G110+G111+G112+G113+G114+G115+G116+G117+G118+G119+G120+G121+G122+G123+G124+G125+G126+G127+G128+G129+G130+G131</f>
        <v>1489453.38</v>
      </c>
      <c r="H133" s="184"/>
      <c r="I133" s="81"/>
    </row>
    <row r="134" spans="2:9" ht="14.25">
      <c r="B134" s="332"/>
      <c r="C134" s="199"/>
      <c r="D134" s="335" t="s">
        <v>904</v>
      </c>
      <c r="E134" s="200"/>
      <c r="F134" s="201"/>
      <c r="G134" s="61">
        <f>G33+G34+G38+G39+G41+G42+G43+G52+G53+G54+G62+G63+G64+G67+G68+G71</f>
        <v>1344200</v>
      </c>
      <c r="H134" s="184"/>
      <c r="I134" s="81"/>
    </row>
    <row r="135" spans="2:9" ht="14.25">
      <c r="B135" s="333"/>
      <c r="C135" s="199"/>
      <c r="D135" s="335" t="s">
        <v>905</v>
      </c>
      <c r="E135" s="200"/>
      <c r="F135" s="201"/>
      <c r="G135" s="61">
        <f>G27</f>
        <v>67528.89</v>
      </c>
      <c r="H135" s="184"/>
      <c r="I135" s="81"/>
    </row>
    <row r="138" spans="7:8" ht="12.75">
      <c r="G138" s="348">
        <v>80</v>
      </c>
      <c r="H138" s="121" t="s">
        <v>924</v>
      </c>
    </row>
    <row r="141" ht="12.75">
      <c r="G141" s="63" t="s">
        <v>932</v>
      </c>
    </row>
  </sheetData>
  <sheetProtection selectLockedCells="1" selectUnlockedCells="1"/>
  <autoFilter ref="A7:J85"/>
  <mergeCells count="3">
    <mergeCell ref="A1:D1"/>
    <mergeCell ref="A2:D2"/>
    <mergeCell ref="A4:J4"/>
  </mergeCells>
  <hyperlinks>
    <hyperlink ref="C33" r:id="rId1" display="МК №18.1"/>
    <hyperlink ref="C34" r:id="rId2" display="МК №19.1"/>
  </hyperlinks>
  <printOptions gridLines="1"/>
  <pageMargins left="0.2362204724409449" right="0.2362204724409449" top="0.7480314960629921" bottom="0.7480314960629921" header="0.31496062992125984" footer="0.31496062992125984"/>
  <pageSetup blackAndWhite="1" fitToHeight="0" fitToWidth="1" horizontalDpi="300" verticalDpi="300" orientation="landscape" paperSize="9" scale="6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155"/>
  <sheetViews>
    <sheetView tabSelected="1" zoomScaleSheetLayoutView="90" workbookViewId="0" topLeftCell="A1">
      <selection activeCell="N143" sqref="N143"/>
    </sheetView>
  </sheetViews>
  <sheetFormatPr defaultColWidth="9.00390625" defaultRowHeight="12.75"/>
  <cols>
    <col min="1" max="1" width="5.875" style="2" customWidth="1"/>
    <col min="2" max="2" width="12.00390625" style="11" customWidth="1"/>
    <col min="3" max="3" width="21.125" style="2" customWidth="1"/>
    <col min="4" max="5" width="13.25390625" style="2" customWidth="1"/>
    <col min="6" max="6" width="25.00390625" style="2" customWidth="1"/>
    <col min="7" max="7" width="38.625" style="2" customWidth="1"/>
    <col min="8" max="8" width="22.25390625" style="2" customWidth="1"/>
    <col min="9" max="9" width="11.875" style="55" customWidth="1"/>
    <col min="10" max="10" width="21.375" style="2" customWidth="1"/>
    <col min="11" max="11" width="22.625" style="1" customWidth="1"/>
    <col min="12" max="16384" width="9.125" style="1" customWidth="1"/>
  </cols>
  <sheetData>
    <row r="1" spans="1:6" ht="15.75">
      <c r="A1" s="591" t="s">
        <v>395</v>
      </c>
      <c r="B1" s="591"/>
      <c r="C1" s="591"/>
      <c r="D1" s="591"/>
      <c r="E1" s="591"/>
      <c r="F1" s="591"/>
    </row>
    <row r="2" spans="1:6" ht="15.75">
      <c r="A2" s="591" t="s">
        <v>394</v>
      </c>
      <c r="B2" s="591"/>
      <c r="C2" s="591"/>
      <c r="D2" s="591"/>
      <c r="E2" s="591"/>
      <c r="F2" s="591"/>
    </row>
    <row r="3" spans="1:10" ht="19.5">
      <c r="A3" s="377" t="s">
        <v>990</v>
      </c>
      <c r="B3" s="377"/>
      <c r="C3" s="377"/>
      <c r="D3" s="377"/>
      <c r="E3" s="377"/>
      <c r="F3" s="377"/>
      <c r="G3" s="377"/>
      <c r="H3" s="377"/>
      <c r="I3" s="377"/>
      <c r="J3" s="377"/>
    </row>
    <row r="5" spans="1:11" s="7" customFormat="1" ht="75" customHeight="1">
      <c r="A5" s="4" t="s">
        <v>7</v>
      </c>
      <c r="B5" s="58" t="s">
        <v>330</v>
      </c>
      <c r="C5" s="27" t="s">
        <v>8</v>
      </c>
      <c r="D5" s="27" t="s">
        <v>9</v>
      </c>
      <c r="E5" s="116" t="s">
        <v>10</v>
      </c>
      <c r="F5" s="13" t="s">
        <v>78</v>
      </c>
      <c r="G5" s="117" t="s">
        <v>18</v>
      </c>
      <c r="H5" s="117" t="s">
        <v>12</v>
      </c>
      <c r="I5" s="118" t="s">
        <v>37</v>
      </c>
      <c r="J5" s="56" t="s">
        <v>16</v>
      </c>
      <c r="K5" s="57" t="s">
        <v>480</v>
      </c>
    </row>
    <row r="6" spans="1:11" s="7" customFormat="1" ht="75" customHeight="1">
      <c r="A6" s="9"/>
      <c r="B6" s="369"/>
      <c r="C6" s="370"/>
      <c r="D6" s="371"/>
      <c r="E6" s="372"/>
      <c r="F6" s="373"/>
      <c r="G6" s="374"/>
      <c r="H6" s="372"/>
      <c r="I6" s="375"/>
      <c r="J6" s="56"/>
      <c r="K6" s="57"/>
    </row>
    <row r="7" spans="1:11" ht="50.25" customHeight="1">
      <c r="A7" s="586">
        <v>1</v>
      </c>
      <c r="B7" s="544" t="s">
        <v>721</v>
      </c>
      <c r="C7" s="480" t="s">
        <v>719</v>
      </c>
      <c r="D7" s="519" t="s">
        <v>13</v>
      </c>
      <c r="E7" s="505" t="s">
        <v>17</v>
      </c>
      <c r="F7" s="588" t="s">
        <v>750</v>
      </c>
      <c r="G7" s="282" t="s">
        <v>720</v>
      </c>
      <c r="H7" s="564" t="s">
        <v>718</v>
      </c>
      <c r="I7" s="590"/>
      <c r="J7" s="556">
        <v>129999.96</v>
      </c>
      <c r="K7" s="515" t="s">
        <v>737</v>
      </c>
    </row>
    <row r="8" spans="1:11" ht="12.75">
      <c r="A8" s="587"/>
      <c r="B8" s="545"/>
      <c r="C8" s="481"/>
      <c r="D8" s="520"/>
      <c r="E8" s="506"/>
      <c r="F8" s="506"/>
      <c r="G8" s="283">
        <v>129999.96</v>
      </c>
      <c r="H8" s="564"/>
      <c r="I8" s="554"/>
      <c r="J8" s="556"/>
      <c r="K8" s="516"/>
    </row>
    <row r="9" spans="1:11" ht="12.75">
      <c r="A9" s="587"/>
      <c r="B9" s="545"/>
      <c r="C9" s="481"/>
      <c r="D9" s="520"/>
      <c r="E9" s="506"/>
      <c r="F9" s="506"/>
      <c r="G9" s="284" t="s">
        <v>789</v>
      </c>
      <c r="H9" s="564"/>
      <c r="I9" s="554"/>
      <c r="J9" s="556"/>
      <c r="K9" s="516"/>
    </row>
    <row r="10" spans="1:11" ht="13.5" customHeight="1">
      <c r="A10" s="587"/>
      <c r="B10" s="545"/>
      <c r="C10" s="482"/>
      <c r="D10" s="567"/>
      <c r="E10" s="506"/>
      <c r="F10" s="506"/>
      <c r="G10" s="285"/>
      <c r="H10" s="589"/>
      <c r="I10" s="554"/>
      <c r="J10" s="556"/>
      <c r="K10" s="517"/>
    </row>
    <row r="11" spans="1:11" ht="41.25" customHeight="1">
      <c r="A11" s="507">
        <v>2</v>
      </c>
      <c r="B11" s="544" t="s">
        <v>722</v>
      </c>
      <c r="C11" s="480" t="s">
        <v>719</v>
      </c>
      <c r="D11" s="519" t="s">
        <v>13</v>
      </c>
      <c r="E11" s="505" t="s">
        <v>733</v>
      </c>
      <c r="F11" s="546" t="s">
        <v>751</v>
      </c>
      <c r="G11" s="286" t="s">
        <v>717</v>
      </c>
      <c r="H11" s="557" t="s">
        <v>734</v>
      </c>
      <c r="I11" s="466"/>
      <c r="J11" s="531">
        <v>1719000</v>
      </c>
      <c r="K11" s="515" t="s">
        <v>735</v>
      </c>
    </row>
    <row r="12" spans="1:11" ht="12.75">
      <c r="A12" s="467"/>
      <c r="B12" s="545"/>
      <c r="C12" s="481"/>
      <c r="D12" s="520"/>
      <c r="E12" s="506"/>
      <c r="F12" s="506"/>
      <c r="G12" s="328">
        <v>1719000</v>
      </c>
      <c r="H12" s="558"/>
      <c r="I12" s="467"/>
      <c r="J12" s="500"/>
      <c r="K12" s="516"/>
    </row>
    <row r="13" spans="1:11" ht="12.75">
      <c r="A13" s="467"/>
      <c r="B13" s="545"/>
      <c r="C13" s="481"/>
      <c r="D13" s="520"/>
      <c r="E13" s="506"/>
      <c r="F13" s="506"/>
      <c r="G13" s="284" t="s">
        <v>789</v>
      </c>
      <c r="H13" s="558"/>
      <c r="I13" s="467"/>
      <c r="J13" s="500"/>
      <c r="K13" s="516"/>
    </row>
    <row r="14" spans="1:11" ht="14.25" customHeight="1">
      <c r="A14" s="468"/>
      <c r="B14" s="545"/>
      <c r="C14" s="482"/>
      <c r="D14" s="567"/>
      <c r="E14" s="506"/>
      <c r="F14" s="506"/>
      <c r="G14" s="285"/>
      <c r="H14" s="559"/>
      <c r="I14" s="468"/>
      <c r="J14" s="501"/>
      <c r="K14" s="517"/>
    </row>
    <row r="15" spans="1:11" ht="52.5" customHeight="1">
      <c r="A15" s="573">
        <v>3</v>
      </c>
      <c r="B15" s="544" t="s">
        <v>836</v>
      </c>
      <c r="C15" s="480" t="s">
        <v>719</v>
      </c>
      <c r="D15" s="519" t="s">
        <v>13</v>
      </c>
      <c r="E15" s="505" t="s">
        <v>733</v>
      </c>
      <c r="F15" s="588" t="s">
        <v>752</v>
      </c>
      <c r="G15" s="287" t="s">
        <v>716</v>
      </c>
      <c r="H15" s="510" t="s">
        <v>738</v>
      </c>
      <c r="I15" s="499" t="s">
        <v>826</v>
      </c>
      <c r="J15" s="556">
        <v>473000</v>
      </c>
      <c r="K15" s="515" t="s">
        <v>736</v>
      </c>
    </row>
    <row r="16" spans="1:11" ht="12.75">
      <c r="A16" s="573"/>
      <c r="B16" s="545"/>
      <c r="C16" s="481"/>
      <c r="D16" s="520"/>
      <c r="E16" s="506"/>
      <c r="F16" s="506"/>
      <c r="G16" s="283">
        <v>473000</v>
      </c>
      <c r="H16" s="510"/>
      <c r="I16" s="499"/>
      <c r="J16" s="556"/>
      <c r="K16" s="516"/>
    </row>
    <row r="17" spans="1:11" ht="12.75">
      <c r="A17" s="573"/>
      <c r="B17" s="545"/>
      <c r="C17" s="481"/>
      <c r="D17" s="520"/>
      <c r="E17" s="506"/>
      <c r="F17" s="506"/>
      <c r="G17" s="284"/>
      <c r="H17" s="510"/>
      <c r="I17" s="499"/>
      <c r="J17" s="556"/>
      <c r="K17" s="516"/>
    </row>
    <row r="18" spans="1:11" ht="12.75" customHeight="1">
      <c r="A18" s="573"/>
      <c r="B18" s="545"/>
      <c r="C18" s="482"/>
      <c r="D18" s="567"/>
      <c r="E18" s="506"/>
      <c r="F18" s="506"/>
      <c r="G18" s="285" t="s">
        <v>757</v>
      </c>
      <c r="H18" s="510"/>
      <c r="I18" s="499"/>
      <c r="J18" s="556"/>
      <c r="K18" s="517"/>
    </row>
    <row r="19" spans="1:11" ht="45.75" customHeight="1">
      <c r="A19" s="573">
        <v>4</v>
      </c>
      <c r="B19" s="544" t="s">
        <v>835</v>
      </c>
      <c r="C19" s="480" t="s">
        <v>719</v>
      </c>
      <c r="D19" s="519" t="s">
        <v>13</v>
      </c>
      <c r="E19" s="505" t="s">
        <v>733</v>
      </c>
      <c r="F19" s="588" t="s">
        <v>753</v>
      </c>
      <c r="G19" s="288" t="s">
        <v>746</v>
      </c>
      <c r="H19" s="507" t="s">
        <v>742</v>
      </c>
      <c r="I19" s="513"/>
      <c r="J19" s="531">
        <v>988900</v>
      </c>
      <c r="K19" s="515" t="s">
        <v>747</v>
      </c>
    </row>
    <row r="20" spans="1:11" ht="12.75">
      <c r="A20" s="573"/>
      <c r="B20" s="545"/>
      <c r="C20" s="481"/>
      <c r="D20" s="520"/>
      <c r="E20" s="506"/>
      <c r="F20" s="506"/>
      <c r="G20" s="328">
        <v>988900</v>
      </c>
      <c r="H20" s="467"/>
      <c r="I20" s="513"/>
      <c r="J20" s="500"/>
      <c r="K20" s="516"/>
    </row>
    <row r="21" spans="1:11" ht="12.75">
      <c r="A21" s="573"/>
      <c r="B21" s="545"/>
      <c r="C21" s="481"/>
      <c r="D21" s="520"/>
      <c r="E21" s="506"/>
      <c r="F21" s="506"/>
      <c r="G21" s="284" t="s">
        <v>789</v>
      </c>
      <c r="H21" s="467"/>
      <c r="I21" s="513"/>
      <c r="J21" s="500"/>
      <c r="K21" s="516"/>
    </row>
    <row r="22" spans="1:11" ht="12.75" customHeight="1">
      <c r="A22" s="573"/>
      <c r="B22" s="545"/>
      <c r="C22" s="482"/>
      <c r="D22" s="567"/>
      <c r="E22" s="506"/>
      <c r="F22" s="506"/>
      <c r="G22" s="285"/>
      <c r="H22" s="468"/>
      <c r="I22" s="514"/>
      <c r="J22" s="501"/>
      <c r="K22" s="517"/>
    </row>
    <row r="23" spans="1:11" ht="51.75" customHeight="1">
      <c r="A23" s="586">
        <v>5</v>
      </c>
      <c r="B23" s="544" t="s">
        <v>791</v>
      </c>
      <c r="C23" s="480" t="s">
        <v>719</v>
      </c>
      <c r="D23" s="519" t="s">
        <v>13</v>
      </c>
      <c r="E23" s="505" t="s">
        <v>733</v>
      </c>
      <c r="F23" s="588" t="s">
        <v>813</v>
      </c>
      <c r="G23" s="288" t="s">
        <v>793</v>
      </c>
      <c r="H23" s="511" t="s">
        <v>790</v>
      </c>
      <c r="I23" s="513"/>
      <c r="J23" s="500">
        <v>1709600</v>
      </c>
      <c r="K23" s="515" t="s">
        <v>814</v>
      </c>
    </row>
    <row r="24" spans="1:11" ht="12.75">
      <c r="A24" s="587"/>
      <c r="B24" s="545"/>
      <c r="C24" s="481"/>
      <c r="D24" s="520"/>
      <c r="E24" s="506"/>
      <c r="F24" s="506"/>
      <c r="G24" s="328">
        <v>1709600</v>
      </c>
      <c r="H24" s="511"/>
      <c r="I24" s="513"/>
      <c r="J24" s="500"/>
      <c r="K24" s="516"/>
    </row>
    <row r="25" spans="1:11" ht="12.75">
      <c r="A25" s="587"/>
      <c r="B25" s="545"/>
      <c r="C25" s="481"/>
      <c r="D25" s="520"/>
      <c r="E25" s="506"/>
      <c r="F25" s="506"/>
      <c r="G25" s="284" t="s">
        <v>789</v>
      </c>
      <c r="H25" s="511"/>
      <c r="I25" s="513"/>
      <c r="J25" s="500"/>
      <c r="K25" s="516"/>
    </row>
    <row r="26" spans="1:11" ht="14.25" customHeight="1">
      <c r="A26" s="587"/>
      <c r="B26" s="545"/>
      <c r="C26" s="482"/>
      <c r="D26" s="567"/>
      <c r="E26" s="506"/>
      <c r="F26" s="506"/>
      <c r="G26" s="285"/>
      <c r="H26" s="512"/>
      <c r="I26" s="514"/>
      <c r="J26" s="501"/>
      <c r="K26" s="517"/>
    </row>
    <row r="27" spans="1:11" ht="38.25" customHeight="1">
      <c r="A27" s="587">
        <v>6</v>
      </c>
      <c r="B27" s="544" t="s">
        <v>792</v>
      </c>
      <c r="C27" s="480" t="s">
        <v>719</v>
      </c>
      <c r="D27" s="519" t="s">
        <v>13</v>
      </c>
      <c r="E27" s="505" t="s">
        <v>733</v>
      </c>
      <c r="F27" s="546" t="s">
        <v>812</v>
      </c>
      <c r="G27" s="287" t="s">
        <v>794</v>
      </c>
      <c r="H27" s="549" t="s">
        <v>795</v>
      </c>
      <c r="I27" s="553"/>
      <c r="J27" s="556">
        <v>4063250</v>
      </c>
      <c r="K27" s="515" t="s">
        <v>815</v>
      </c>
    </row>
    <row r="28" spans="1:11" ht="12" customHeight="1">
      <c r="A28" s="587"/>
      <c r="B28" s="545"/>
      <c r="C28" s="481"/>
      <c r="D28" s="520"/>
      <c r="E28" s="506"/>
      <c r="F28" s="506"/>
      <c r="G28" s="328">
        <v>4063250</v>
      </c>
      <c r="H28" s="550"/>
      <c r="I28" s="554"/>
      <c r="J28" s="556"/>
      <c r="K28" s="516"/>
    </row>
    <row r="29" spans="1:11" ht="12" customHeight="1">
      <c r="A29" s="587"/>
      <c r="B29" s="545"/>
      <c r="C29" s="481"/>
      <c r="D29" s="520"/>
      <c r="E29" s="506"/>
      <c r="F29" s="506"/>
      <c r="G29" s="284" t="s">
        <v>789</v>
      </c>
      <c r="H29" s="550"/>
      <c r="I29" s="554"/>
      <c r="J29" s="556"/>
      <c r="K29" s="516"/>
    </row>
    <row r="30" spans="1:11" ht="15" customHeight="1">
      <c r="A30" s="587"/>
      <c r="B30" s="545"/>
      <c r="C30" s="482"/>
      <c r="D30" s="567"/>
      <c r="E30" s="506"/>
      <c r="F30" s="506"/>
      <c r="G30" s="285"/>
      <c r="H30" s="552"/>
      <c r="I30" s="555"/>
      <c r="J30" s="556"/>
      <c r="K30" s="517"/>
    </row>
    <row r="31" spans="1:11" ht="12.75" customHeight="1" hidden="1">
      <c r="A31" s="580"/>
      <c r="B31" s="581"/>
      <c r="C31" s="583"/>
      <c r="D31" s="583"/>
      <c r="E31" s="506"/>
      <c r="F31" s="506"/>
      <c r="G31" s="289"/>
      <c r="H31" s="290"/>
      <c r="I31" s="291"/>
      <c r="J31" s="292"/>
      <c r="K31" s="293"/>
    </row>
    <row r="32" spans="1:11" ht="12.75" customHeight="1" hidden="1">
      <c r="A32" s="580"/>
      <c r="B32" s="581"/>
      <c r="C32" s="584"/>
      <c r="D32" s="584"/>
      <c r="E32" s="506"/>
      <c r="F32" s="506"/>
      <c r="G32" s="294"/>
      <c r="H32" s="290"/>
      <c r="I32" s="295"/>
      <c r="J32" s="292"/>
      <c r="K32" s="293"/>
    </row>
    <row r="33" spans="1:11" ht="12.75" customHeight="1" hidden="1">
      <c r="A33" s="580"/>
      <c r="B33" s="582"/>
      <c r="C33" s="585"/>
      <c r="D33" s="585"/>
      <c r="E33" s="521"/>
      <c r="F33" s="521"/>
      <c r="G33" s="296"/>
      <c r="H33" s="297"/>
      <c r="I33" s="298"/>
      <c r="J33" s="299"/>
      <c r="K33" s="300"/>
    </row>
    <row r="34" spans="1:11" ht="50.25" customHeight="1">
      <c r="A34" s="507">
        <v>7</v>
      </c>
      <c r="B34" s="544" t="s">
        <v>834</v>
      </c>
      <c r="C34" s="480" t="s">
        <v>719</v>
      </c>
      <c r="D34" s="519" t="s">
        <v>13</v>
      </c>
      <c r="E34" s="505" t="s">
        <v>733</v>
      </c>
      <c r="F34" s="546" t="s">
        <v>822</v>
      </c>
      <c r="G34" s="286" t="s">
        <v>823</v>
      </c>
      <c r="H34" s="527" t="s">
        <v>825</v>
      </c>
      <c r="I34" s="499" t="s">
        <v>826</v>
      </c>
      <c r="J34" s="531">
        <v>641250</v>
      </c>
      <c r="K34" s="515" t="s">
        <v>957</v>
      </c>
    </row>
    <row r="35" spans="1:11" ht="11.25" customHeight="1">
      <c r="A35" s="467"/>
      <c r="B35" s="545"/>
      <c r="C35" s="481"/>
      <c r="D35" s="520"/>
      <c r="E35" s="506"/>
      <c r="F35" s="506"/>
      <c r="G35" s="283">
        <v>641250</v>
      </c>
      <c r="H35" s="467"/>
      <c r="I35" s="499"/>
      <c r="J35" s="500"/>
      <c r="K35" s="516"/>
    </row>
    <row r="36" spans="1:11" ht="12.75">
      <c r="A36" s="467"/>
      <c r="B36" s="545"/>
      <c r="C36" s="481"/>
      <c r="D36" s="520"/>
      <c r="E36" s="506"/>
      <c r="F36" s="506"/>
      <c r="G36" s="284" t="s">
        <v>824</v>
      </c>
      <c r="H36" s="467"/>
      <c r="I36" s="499"/>
      <c r="J36" s="500"/>
      <c r="K36" s="516"/>
    </row>
    <row r="37" spans="1:11" ht="13.5" customHeight="1">
      <c r="A37" s="468"/>
      <c r="B37" s="545"/>
      <c r="C37" s="482"/>
      <c r="D37" s="567"/>
      <c r="E37" s="506"/>
      <c r="F37" s="506"/>
      <c r="G37" s="285" t="s">
        <v>757</v>
      </c>
      <c r="H37" s="468"/>
      <c r="I37" s="499"/>
      <c r="J37" s="501"/>
      <c r="K37" s="517"/>
    </row>
    <row r="38" spans="1:11" ht="12.75" customHeight="1" hidden="1">
      <c r="A38" s="578"/>
      <c r="B38" s="579"/>
      <c r="C38" s="527"/>
      <c r="D38" s="527"/>
      <c r="E38" s="529"/>
      <c r="F38" s="529"/>
      <c r="G38" s="288"/>
      <c r="H38" s="301"/>
      <c r="I38" s="302"/>
      <c r="J38" s="303"/>
      <c r="K38" s="304"/>
    </row>
    <row r="39" spans="1:11" ht="12.75" customHeight="1" hidden="1">
      <c r="A39" s="573"/>
      <c r="B39" s="577"/>
      <c r="C39" s="529"/>
      <c r="D39" s="529"/>
      <c r="E39" s="510"/>
      <c r="F39" s="510"/>
      <c r="G39" s="284"/>
      <c r="H39" s="305"/>
      <c r="I39" s="306"/>
      <c r="J39" s="292"/>
      <c r="K39" s="293"/>
    </row>
    <row r="40" spans="1:11" ht="3.75" customHeight="1" hidden="1">
      <c r="A40" s="573"/>
      <c r="B40" s="577"/>
      <c r="C40" s="527"/>
      <c r="D40" s="527"/>
      <c r="E40" s="510"/>
      <c r="F40" s="510"/>
      <c r="G40" s="307"/>
      <c r="H40" s="305"/>
      <c r="I40" s="306"/>
      <c r="J40" s="292"/>
      <c r="K40" s="293"/>
    </row>
    <row r="41" spans="1:11" ht="12.75" customHeight="1" hidden="1">
      <c r="A41" s="573"/>
      <c r="B41" s="577"/>
      <c r="C41" s="528"/>
      <c r="D41" s="528"/>
      <c r="E41" s="510"/>
      <c r="F41" s="510"/>
      <c r="G41" s="284"/>
      <c r="H41" s="305"/>
      <c r="I41" s="306"/>
      <c r="J41" s="292"/>
      <c r="K41" s="293"/>
    </row>
    <row r="42" spans="1:11" ht="12.75" customHeight="1" hidden="1">
      <c r="A42" s="573"/>
      <c r="B42" s="577"/>
      <c r="C42" s="529"/>
      <c r="D42" s="529"/>
      <c r="E42" s="510"/>
      <c r="F42" s="510"/>
      <c r="G42" s="284"/>
      <c r="H42" s="305"/>
      <c r="I42" s="306"/>
      <c r="J42" s="292"/>
      <c r="K42" s="293"/>
    </row>
    <row r="43" spans="1:11" ht="12.75" customHeight="1" hidden="1">
      <c r="A43" s="575"/>
      <c r="B43" s="576"/>
      <c r="C43" s="527"/>
      <c r="D43" s="527"/>
      <c r="E43" s="510"/>
      <c r="F43" s="510"/>
      <c r="G43" s="307"/>
      <c r="H43" s="308"/>
      <c r="I43" s="306"/>
      <c r="J43" s="292"/>
      <c r="K43" s="293"/>
    </row>
    <row r="44" spans="1:11" ht="12.75" customHeight="1" hidden="1">
      <c r="A44" s="575"/>
      <c r="B44" s="576"/>
      <c r="C44" s="529"/>
      <c r="D44" s="529"/>
      <c r="E44" s="510"/>
      <c r="F44" s="510"/>
      <c r="G44" s="284"/>
      <c r="H44" s="308"/>
      <c r="I44" s="306"/>
      <c r="J44" s="292"/>
      <c r="K44" s="293"/>
    </row>
    <row r="45" spans="1:11" ht="39" customHeight="1">
      <c r="A45" s="573">
        <v>8</v>
      </c>
      <c r="B45" s="544" t="s">
        <v>865</v>
      </c>
      <c r="C45" s="480" t="s">
        <v>719</v>
      </c>
      <c r="D45" s="519" t="s">
        <v>13</v>
      </c>
      <c r="E45" s="505" t="s">
        <v>733</v>
      </c>
      <c r="F45" s="546" t="s">
        <v>839</v>
      </c>
      <c r="G45" s="284" t="s">
        <v>840</v>
      </c>
      <c r="H45" s="563" t="s">
        <v>841</v>
      </c>
      <c r="I45" s="530" t="s">
        <v>826</v>
      </c>
      <c r="J45" s="556">
        <v>2085948.5</v>
      </c>
      <c r="K45" s="515" t="s">
        <v>956</v>
      </c>
    </row>
    <row r="46" spans="1:11" ht="12.75">
      <c r="A46" s="573"/>
      <c r="B46" s="545"/>
      <c r="C46" s="481"/>
      <c r="D46" s="520"/>
      <c r="E46" s="506"/>
      <c r="F46" s="506"/>
      <c r="G46" s="283">
        <v>2085948.5</v>
      </c>
      <c r="H46" s="564"/>
      <c r="I46" s="513"/>
      <c r="J46" s="556"/>
      <c r="K46" s="516"/>
    </row>
    <row r="47" spans="1:11" ht="12.75">
      <c r="A47" s="573"/>
      <c r="B47" s="545"/>
      <c r="C47" s="481"/>
      <c r="D47" s="520"/>
      <c r="E47" s="506"/>
      <c r="F47" s="506"/>
      <c r="G47" s="284" t="s">
        <v>789</v>
      </c>
      <c r="H47" s="564"/>
      <c r="I47" s="513"/>
      <c r="J47" s="556"/>
      <c r="K47" s="516"/>
    </row>
    <row r="48" spans="1:11" ht="15" customHeight="1">
      <c r="A48" s="574"/>
      <c r="B48" s="545"/>
      <c r="C48" s="482"/>
      <c r="D48" s="567"/>
      <c r="E48" s="506"/>
      <c r="F48" s="506"/>
      <c r="G48" s="285" t="s">
        <v>757</v>
      </c>
      <c r="H48" s="565"/>
      <c r="I48" s="514"/>
      <c r="J48" s="556"/>
      <c r="K48" s="517"/>
    </row>
    <row r="49" spans="1:11" ht="50.25" customHeight="1">
      <c r="A49" s="507">
        <v>9</v>
      </c>
      <c r="B49" s="544" t="s">
        <v>876</v>
      </c>
      <c r="C49" s="480" t="s">
        <v>719</v>
      </c>
      <c r="D49" s="519" t="s">
        <v>13</v>
      </c>
      <c r="E49" s="505" t="s">
        <v>733</v>
      </c>
      <c r="F49" s="546" t="s">
        <v>863</v>
      </c>
      <c r="G49" s="287" t="s">
        <v>864</v>
      </c>
      <c r="H49" s="511" t="s">
        <v>790</v>
      </c>
      <c r="I49" s="560"/>
      <c r="J49" s="531">
        <v>314000</v>
      </c>
      <c r="K49" s="515" t="s">
        <v>955</v>
      </c>
    </row>
    <row r="50" spans="1:11" ht="12.75">
      <c r="A50" s="467"/>
      <c r="B50" s="545"/>
      <c r="C50" s="481"/>
      <c r="D50" s="520"/>
      <c r="E50" s="506"/>
      <c r="F50" s="506"/>
      <c r="G50" s="283">
        <v>314000</v>
      </c>
      <c r="H50" s="511"/>
      <c r="I50" s="571"/>
      <c r="J50" s="500"/>
      <c r="K50" s="516"/>
    </row>
    <row r="51" spans="1:11" ht="15" customHeight="1">
      <c r="A51" s="467"/>
      <c r="B51" s="545"/>
      <c r="C51" s="481"/>
      <c r="D51" s="520"/>
      <c r="E51" s="506"/>
      <c r="F51" s="506"/>
      <c r="G51" s="284" t="s">
        <v>789</v>
      </c>
      <c r="H51" s="511"/>
      <c r="I51" s="571"/>
      <c r="J51" s="500"/>
      <c r="K51" s="516"/>
    </row>
    <row r="52" spans="1:11" ht="14.25" customHeight="1">
      <c r="A52" s="468"/>
      <c r="B52" s="545"/>
      <c r="C52" s="482"/>
      <c r="D52" s="567"/>
      <c r="E52" s="506"/>
      <c r="F52" s="506"/>
      <c r="G52" s="285"/>
      <c r="H52" s="512"/>
      <c r="I52" s="572"/>
      <c r="J52" s="501"/>
      <c r="K52" s="517"/>
    </row>
    <row r="53" spans="1:11" ht="36.75" customHeight="1">
      <c r="A53" s="507">
        <v>10</v>
      </c>
      <c r="B53" s="544" t="s">
        <v>877</v>
      </c>
      <c r="C53" s="480" t="s">
        <v>719</v>
      </c>
      <c r="D53" s="519" t="s">
        <v>13</v>
      </c>
      <c r="E53" s="505" t="s">
        <v>878</v>
      </c>
      <c r="F53" s="546" t="s">
        <v>879</v>
      </c>
      <c r="G53" s="286" t="s">
        <v>880</v>
      </c>
      <c r="H53" s="563" t="s">
        <v>881</v>
      </c>
      <c r="I53" s="466"/>
      <c r="J53" s="531">
        <v>1680000</v>
      </c>
      <c r="K53" s="515" t="s">
        <v>954</v>
      </c>
    </row>
    <row r="54" spans="1:11" ht="15" customHeight="1">
      <c r="A54" s="467"/>
      <c r="B54" s="545"/>
      <c r="C54" s="481"/>
      <c r="D54" s="520"/>
      <c r="E54" s="506"/>
      <c r="F54" s="506"/>
      <c r="G54" s="283">
        <v>1680000</v>
      </c>
      <c r="H54" s="564"/>
      <c r="I54" s="467"/>
      <c r="J54" s="500"/>
      <c r="K54" s="516"/>
    </row>
    <row r="55" spans="1:11" ht="12.75">
      <c r="A55" s="467"/>
      <c r="B55" s="545"/>
      <c r="C55" s="481"/>
      <c r="D55" s="520"/>
      <c r="E55" s="506"/>
      <c r="F55" s="506"/>
      <c r="G55" s="284"/>
      <c r="H55" s="564"/>
      <c r="I55" s="467"/>
      <c r="J55" s="500"/>
      <c r="K55" s="516"/>
    </row>
    <row r="56" spans="1:11" ht="12.75">
      <c r="A56" s="468"/>
      <c r="B56" s="545"/>
      <c r="C56" s="482"/>
      <c r="D56" s="567"/>
      <c r="E56" s="506"/>
      <c r="F56" s="506"/>
      <c r="G56" s="285" t="s">
        <v>789</v>
      </c>
      <c r="H56" s="565"/>
      <c r="I56" s="468"/>
      <c r="J56" s="501"/>
      <c r="K56" s="517"/>
    </row>
    <row r="57" spans="1:11" ht="40.5" customHeight="1">
      <c r="A57" s="507">
        <v>11</v>
      </c>
      <c r="B57" s="544" t="s">
        <v>886</v>
      </c>
      <c r="C57" s="480" t="s">
        <v>719</v>
      </c>
      <c r="D57" s="519" t="s">
        <v>13</v>
      </c>
      <c r="E57" s="505" t="s">
        <v>733</v>
      </c>
      <c r="F57" s="546" t="s">
        <v>887</v>
      </c>
      <c r="G57" s="309" t="s">
        <v>888</v>
      </c>
      <c r="H57" s="549" t="s">
        <v>795</v>
      </c>
      <c r="I57" s="560"/>
      <c r="J57" s="556">
        <v>1194000</v>
      </c>
      <c r="K57" s="515" t="s">
        <v>953</v>
      </c>
    </row>
    <row r="58" spans="1:11" ht="12.75">
      <c r="A58" s="467"/>
      <c r="B58" s="545"/>
      <c r="C58" s="481"/>
      <c r="D58" s="520"/>
      <c r="E58" s="506"/>
      <c r="F58" s="506"/>
      <c r="G58" s="283">
        <v>1194000</v>
      </c>
      <c r="H58" s="550"/>
      <c r="I58" s="571"/>
      <c r="J58" s="556"/>
      <c r="K58" s="516"/>
    </row>
    <row r="59" spans="1:11" ht="12.75">
      <c r="A59" s="467"/>
      <c r="B59" s="545"/>
      <c r="C59" s="481"/>
      <c r="D59" s="520"/>
      <c r="E59" s="506"/>
      <c r="F59" s="506"/>
      <c r="G59" s="284"/>
      <c r="H59" s="550"/>
      <c r="I59" s="571"/>
      <c r="J59" s="556"/>
      <c r="K59" s="516"/>
    </row>
    <row r="60" spans="1:11" ht="12.75">
      <c r="A60" s="468"/>
      <c r="B60" s="545"/>
      <c r="C60" s="482"/>
      <c r="D60" s="567"/>
      <c r="E60" s="506"/>
      <c r="F60" s="506"/>
      <c r="G60" s="285"/>
      <c r="H60" s="552"/>
      <c r="I60" s="572"/>
      <c r="J60" s="556"/>
      <c r="K60" s="517"/>
    </row>
    <row r="61" spans="1:11" ht="39" customHeight="1">
      <c r="A61" s="507">
        <v>12</v>
      </c>
      <c r="B61" s="544" t="s">
        <v>889</v>
      </c>
      <c r="C61" s="480" t="s">
        <v>719</v>
      </c>
      <c r="D61" s="519" t="s">
        <v>13</v>
      </c>
      <c r="E61" s="505" t="s">
        <v>733</v>
      </c>
      <c r="F61" s="546" t="s">
        <v>890</v>
      </c>
      <c r="G61" s="287" t="s">
        <v>891</v>
      </c>
      <c r="H61" s="527" t="s">
        <v>892</v>
      </c>
      <c r="I61" s="560" t="s">
        <v>826</v>
      </c>
      <c r="J61" s="568" t="s">
        <v>1018</v>
      </c>
      <c r="K61" s="515" t="s">
        <v>952</v>
      </c>
    </row>
    <row r="62" spans="1:11" ht="12.75">
      <c r="A62" s="467"/>
      <c r="B62" s="545"/>
      <c r="C62" s="481"/>
      <c r="D62" s="520"/>
      <c r="E62" s="506"/>
      <c r="F62" s="506"/>
      <c r="G62" s="283">
        <v>557400</v>
      </c>
      <c r="H62" s="528"/>
      <c r="I62" s="561"/>
      <c r="J62" s="569"/>
      <c r="K62" s="516"/>
    </row>
    <row r="63" spans="1:11" ht="12.75">
      <c r="A63" s="467"/>
      <c r="B63" s="545"/>
      <c r="C63" s="481"/>
      <c r="D63" s="520"/>
      <c r="E63" s="506"/>
      <c r="F63" s="506"/>
      <c r="G63" s="350" t="s">
        <v>945</v>
      </c>
      <c r="H63" s="528"/>
      <c r="I63" s="561"/>
      <c r="J63" s="569"/>
      <c r="K63" s="516"/>
    </row>
    <row r="64" spans="1:11" ht="15.75" customHeight="1">
      <c r="A64" s="468"/>
      <c r="B64" s="545"/>
      <c r="C64" s="482"/>
      <c r="D64" s="567"/>
      <c r="E64" s="506"/>
      <c r="F64" s="506"/>
      <c r="G64" s="285" t="s">
        <v>757</v>
      </c>
      <c r="H64" s="529"/>
      <c r="I64" s="562"/>
      <c r="J64" s="570"/>
      <c r="K64" s="517"/>
    </row>
    <row r="65" spans="1:11" ht="50.25" customHeight="1">
      <c r="A65" s="507">
        <v>13</v>
      </c>
      <c r="B65" s="544" t="s">
        <v>893</v>
      </c>
      <c r="C65" s="480" t="s">
        <v>719</v>
      </c>
      <c r="D65" s="519" t="s">
        <v>13</v>
      </c>
      <c r="E65" s="505" t="s">
        <v>733</v>
      </c>
      <c r="F65" s="546" t="s">
        <v>894</v>
      </c>
      <c r="G65" s="287" t="s">
        <v>895</v>
      </c>
      <c r="H65" s="527" t="s">
        <v>896</v>
      </c>
      <c r="I65" s="499" t="s">
        <v>826</v>
      </c>
      <c r="J65" s="556">
        <v>199000</v>
      </c>
      <c r="K65" s="515" t="s">
        <v>951</v>
      </c>
    </row>
    <row r="66" spans="1:11" ht="12.75">
      <c r="A66" s="467"/>
      <c r="B66" s="545"/>
      <c r="C66" s="481"/>
      <c r="D66" s="520"/>
      <c r="E66" s="506"/>
      <c r="F66" s="506"/>
      <c r="G66" s="283">
        <v>199000</v>
      </c>
      <c r="H66" s="528"/>
      <c r="I66" s="499"/>
      <c r="J66" s="556"/>
      <c r="K66" s="516"/>
    </row>
    <row r="67" spans="1:11" ht="14.25" customHeight="1">
      <c r="A67" s="467"/>
      <c r="B67" s="545"/>
      <c r="C67" s="481"/>
      <c r="D67" s="520"/>
      <c r="E67" s="506"/>
      <c r="F67" s="506"/>
      <c r="G67" s="284"/>
      <c r="H67" s="528"/>
      <c r="I67" s="499"/>
      <c r="J67" s="556"/>
      <c r="K67" s="516"/>
    </row>
    <row r="68" spans="1:11" ht="13.5" customHeight="1">
      <c r="A68" s="468"/>
      <c r="B68" s="545"/>
      <c r="C68" s="482"/>
      <c r="D68" s="567"/>
      <c r="E68" s="506"/>
      <c r="F68" s="506"/>
      <c r="G68" s="285" t="s">
        <v>757</v>
      </c>
      <c r="H68" s="529"/>
      <c r="I68" s="499"/>
      <c r="J68" s="556"/>
      <c r="K68" s="517"/>
    </row>
    <row r="69" spans="1:11" ht="32.25" customHeight="1">
      <c r="A69" s="507">
        <v>14</v>
      </c>
      <c r="B69" s="508" t="s">
        <v>908</v>
      </c>
      <c r="C69" s="480" t="s">
        <v>719</v>
      </c>
      <c r="D69" s="519" t="s">
        <v>13</v>
      </c>
      <c r="E69" s="505" t="s">
        <v>878</v>
      </c>
      <c r="F69" s="546" t="s">
        <v>897</v>
      </c>
      <c r="G69" s="288" t="s">
        <v>898</v>
      </c>
      <c r="H69" s="511" t="s">
        <v>381</v>
      </c>
      <c r="I69" s="513"/>
      <c r="J69" s="500">
        <v>950000</v>
      </c>
      <c r="K69" s="515" t="s">
        <v>950</v>
      </c>
    </row>
    <row r="70" spans="1:11" ht="13.5" customHeight="1">
      <c r="A70" s="467"/>
      <c r="B70" s="509"/>
      <c r="C70" s="481"/>
      <c r="D70" s="520"/>
      <c r="E70" s="506"/>
      <c r="F70" s="506"/>
      <c r="G70" s="283">
        <v>950000</v>
      </c>
      <c r="H70" s="511"/>
      <c r="I70" s="513"/>
      <c r="J70" s="500"/>
      <c r="K70" s="516"/>
    </row>
    <row r="71" spans="1:11" ht="15.75" customHeight="1">
      <c r="A71" s="467"/>
      <c r="B71" s="509"/>
      <c r="C71" s="481"/>
      <c r="D71" s="520"/>
      <c r="E71" s="506"/>
      <c r="F71" s="506"/>
      <c r="G71" s="350" t="s">
        <v>945</v>
      </c>
      <c r="H71" s="511"/>
      <c r="I71" s="513"/>
      <c r="J71" s="500"/>
      <c r="K71" s="516"/>
    </row>
    <row r="72" spans="1:11" ht="15.75" customHeight="1">
      <c r="A72" s="468"/>
      <c r="B72" s="509"/>
      <c r="C72" s="482"/>
      <c r="D72" s="567"/>
      <c r="E72" s="506"/>
      <c r="F72" s="506"/>
      <c r="G72" s="285"/>
      <c r="H72" s="512"/>
      <c r="I72" s="514"/>
      <c r="J72" s="501"/>
      <c r="K72" s="517"/>
    </row>
    <row r="73" spans="1:11" ht="45.75" customHeight="1" hidden="1">
      <c r="A73" s="507">
        <v>15</v>
      </c>
      <c r="B73" s="566"/>
      <c r="C73" s="529"/>
      <c r="D73" s="549"/>
      <c r="E73" s="505"/>
      <c r="F73" s="546"/>
      <c r="G73" s="287"/>
      <c r="H73" s="563"/>
      <c r="I73" s="530"/>
      <c r="J73" s="531"/>
      <c r="K73" s="515"/>
    </row>
    <row r="74" spans="1:11" ht="17.25" customHeight="1" hidden="1">
      <c r="A74" s="467"/>
      <c r="B74" s="545"/>
      <c r="C74" s="510"/>
      <c r="D74" s="550"/>
      <c r="E74" s="506"/>
      <c r="F74" s="506"/>
      <c r="G74" s="283"/>
      <c r="H74" s="564"/>
      <c r="I74" s="513"/>
      <c r="J74" s="500"/>
      <c r="K74" s="516"/>
    </row>
    <row r="75" spans="1:11" ht="15.75" customHeight="1" hidden="1">
      <c r="A75" s="467"/>
      <c r="B75" s="545"/>
      <c r="C75" s="510"/>
      <c r="D75" s="550"/>
      <c r="E75" s="506"/>
      <c r="F75" s="506"/>
      <c r="G75" s="284"/>
      <c r="H75" s="564"/>
      <c r="I75" s="513"/>
      <c r="J75" s="500"/>
      <c r="K75" s="516"/>
    </row>
    <row r="76" spans="1:11" ht="16.5" customHeight="1" hidden="1">
      <c r="A76" s="468"/>
      <c r="B76" s="545"/>
      <c r="C76" s="510"/>
      <c r="D76" s="551"/>
      <c r="E76" s="506"/>
      <c r="F76" s="506"/>
      <c r="G76" s="285"/>
      <c r="H76" s="565"/>
      <c r="I76" s="514"/>
      <c r="J76" s="501"/>
      <c r="K76" s="517"/>
    </row>
    <row r="77" spans="1:11" ht="52.5" customHeight="1" hidden="1">
      <c r="A77" s="507">
        <v>16</v>
      </c>
      <c r="B77" s="566"/>
      <c r="C77" s="529"/>
      <c r="D77" s="549"/>
      <c r="E77" s="505"/>
      <c r="F77" s="546"/>
      <c r="G77" s="309"/>
      <c r="H77" s="527"/>
      <c r="I77" s="560"/>
      <c r="J77" s="531"/>
      <c r="K77" s="515"/>
    </row>
    <row r="78" spans="1:11" ht="12.75" customHeight="1" hidden="1">
      <c r="A78" s="467"/>
      <c r="B78" s="545"/>
      <c r="C78" s="510"/>
      <c r="D78" s="550"/>
      <c r="E78" s="506"/>
      <c r="F78" s="506"/>
      <c r="G78" s="283"/>
      <c r="H78" s="528"/>
      <c r="I78" s="561"/>
      <c r="J78" s="500"/>
      <c r="K78" s="516"/>
    </row>
    <row r="79" spans="1:11" ht="12.75" customHeight="1" hidden="1">
      <c r="A79" s="467"/>
      <c r="B79" s="545"/>
      <c r="C79" s="510"/>
      <c r="D79" s="550"/>
      <c r="E79" s="506"/>
      <c r="F79" s="506"/>
      <c r="G79" s="284"/>
      <c r="H79" s="528"/>
      <c r="I79" s="561"/>
      <c r="J79" s="500"/>
      <c r="K79" s="516"/>
    </row>
    <row r="80" spans="1:11" ht="17.25" customHeight="1" hidden="1">
      <c r="A80" s="468"/>
      <c r="B80" s="545"/>
      <c r="C80" s="510"/>
      <c r="D80" s="551"/>
      <c r="E80" s="506"/>
      <c r="F80" s="506"/>
      <c r="G80" s="285"/>
      <c r="H80" s="529"/>
      <c r="I80" s="562"/>
      <c r="J80" s="501"/>
      <c r="K80" s="517"/>
    </row>
    <row r="81" spans="1:11" ht="53.25" customHeight="1" hidden="1">
      <c r="A81" s="507">
        <v>17</v>
      </c>
      <c r="B81" s="544"/>
      <c r="C81" s="529"/>
      <c r="D81" s="549"/>
      <c r="E81" s="505"/>
      <c r="F81" s="546"/>
      <c r="G81" s="309"/>
      <c r="H81" s="527"/>
      <c r="I81" s="560"/>
      <c r="J81" s="531"/>
      <c r="K81" s="515"/>
    </row>
    <row r="82" spans="1:11" ht="15.75" customHeight="1" hidden="1">
      <c r="A82" s="467"/>
      <c r="B82" s="545"/>
      <c r="C82" s="510"/>
      <c r="D82" s="550"/>
      <c r="E82" s="506"/>
      <c r="F82" s="506"/>
      <c r="G82" s="283"/>
      <c r="H82" s="528"/>
      <c r="I82" s="561"/>
      <c r="J82" s="500"/>
      <c r="K82" s="516"/>
    </row>
    <row r="83" spans="1:11" ht="12.75" customHeight="1" hidden="1">
      <c r="A83" s="467"/>
      <c r="B83" s="545"/>
      <c r="C83" s="510"/>
      <c r="D83" s="550"/>
      <c r="E83" s="506"/>
      <c r="F83" s="506"/>
      <c r="G83" s="284"/>
      <c r="H83" s="528"/>
      <c r="I83" s="561"/>
      <c r="J83" s="500"/>
      <c r="K83" s="516"/>
    </row>
    <row r="84" spans="1:11" ht="13.5" customHeight="1" hidden="1">
      <c r="A84" s="468"/>
      <c r="B84" s="545"/>
      <c r="C84" s="510"/>
      <c r="D84" s="551"/>
      <c r="E84" s="506"/>
      <c r="F84" s="506"/>
      <c r="G84" s="285"/>
      <c r="H84" s="529"/>
      <c r="I84" s="562"/>
      <c r="J84" s="501"/>
      <c r="K84" s="517"/>
    </row>
    <row r="85" spans="1:11" ht="38.25" customHeight="1" hidden="1">
      <c r="A85" s="507">
        <v>18</v>
      </c>
      <c r="B85" s="544"/>
      <c r="C85" s="529"/>
      <c r="D85" s="549"/>
      <c r="E85" s="505"/>
      <c r="F85" s="546"/>
      <c r="G85" s="287"/>
      <c r="H85" s="527"/>
      <c r="I85" s="560"/>
      <c r="J85" s="531"/>
      <c r="K85" s="515"/>
    </row>
    <row r="86" spans="1:11" ht="12.75" customHeight="1" hidden="1">
      <c r="A86" s="467"/>
      <c r="B86" s="545"/>
      <c r="C86" s="510"/>
      <c r="D86" s="550"/>
      <c r="E86" s="506"/>
      <c r="F86" s="506"/>
      <c r="G86" s="283"/>
      <c r="H86" s="528"/>
      <c r="I86" s="561"/>
      <c r="J86" s="500"/>
      <c r="K86" s="516"/>
    </row>
    <row r="87" spans="1:11" ht="12.75" customHeight="1" hidden="1">
      <c r="A87" s="467"/>
      <c r="B87" s="545"/>
      <c r="C87" s="510"/>
      <c r="D87" s="550"/>
      <c r="E87" s="506"/>
      <c r="F87" s="506"/>
      <c r="G87" s="284"/>
      <c r="H87" s="528"/>
      <c r="I87" s="561"/>
      <c r="J87" s="500"/>
      <c r="K87" s="516"/>
    </row>
    <row r="88" spans="1:11" ht="12.75" customHeight="1" hidden="1">
      <c r="A88" s="468"/>
      <c r="B88" s="545"/>
      <c r="C88" s="510"/>
      <c r="D88" s="551"/>
      <c r="E88" s="506"/>
      <c r="F88" s="506"/>
      <c r="G88" s="285"/>
      <c r="H88" s="529"/>
      <c r="I88" s="562"/>
      <c r="J88" s="501"/>
      <c r="K88" s="517"/>
    </row>
    <row r="89" spans="1:11" ht="37.5" customHeight="1" hidden="1">
      <c r="A89" s="507">
        <v>19</v>
      </c>
      <c r="B89" s="532"/>
      <c r="C89" s="529"/>
      <c r="D89" s="549"/>
      <c r="E89" s="505"/>
      <c r="F89" s="546"/>
      <c r="G89" s="309"/>
      <c r="H89" s="527"/>
      <c r="I89" s="530"/>
      <c r="J89" s="531"/>
      <c r="K89" s="515"/>
    </row>
    <row r="90" spans="1:11" ht="14.25" customHeight="1" hidden="1">
      <c r="A90" s="467"/>
      <c r="B90" s="533"/>
      <c r="C90" s="510"/>
      <c r="D90" s="550"/>
      <c r="E90" s="506"/>
      <c r="F90" s="506"/>
      <c r="G90" s="283"/>
      <c r="H90" s="528"/>
      <c r="I90" s="513"/>
      <c r="J90" s="500"/>
      <c r="K90" s="516"/>
    </row>
    <row r="91" spans="1:11" ht="15" customHeight="1" hidden="1">
      <c r="A91" s="467"/>
      <c r="B91" s="533"/>
      <c r="C91" s="510"/>
      <c r="D91" s="550"/>
      <c r="E91" s="506"/>
      <c r="F91" s="506"/>
      <c r="G91" s="284"/>
      <c r="H91" s="528"/>
      <c r="I91" s="513"/>
      <c r="J91" s="500"/>
      <c r="K91" s="516"/>
    </row>
    <row r="92" spans="1:11" ht="12.75" customHeight="1" hidden="1">
      <c r="A92" s="468"/>
      <c r="B92" s="534"/>
      <c r="C92" s="510"/>
      <c r="D92" s="551"/>
      <c r="E92" s="506"/>
      <c r="F92" s="506"/>
      <c r="G92" s="285"/>
      <c r="H92" s="529"/>
      <c r="I92" s="514"/>
      <c r="J92" s="501"/>
      <c r="K92" s="517"/>
    </row>
    <row r="93" spans="1:11" ht="39.75" customHeight="1" hidden="1">
      <c r="A93" s="507">
        <v>20</v>
      </c>
      <c r="B93" s="544"/>
      <c r="C93" s="529"/>
      <c r="D93" s="549"/>
      <c r="E93" s="505"/>
      <c r="F93" s="546"/>
      <c r="G93" s="309"/>
      <c r="H93" s="527"/>
      <c r="I93" s="530"/>
      <c r="J93" s="531"/>
      <c r="K93" s="515"/>
    </row>
    <row r="94" spans="1:11" ht="15" customHeight="1" hidden="1">
      <c r="A94" s="467"/>
      <c r="B94" s="545"/>
      <c r="C94" s="510"/>
      <c r="D94" s="550"/>
      <c r="E94" s="506"/>
      <c r="F94" s="506"/>
      <c r="G94" s="283"/>
      <c r="H94" s="467"/>
      <c r="I94" s="513"/>
      <c r="J94" s="500"/>
      <c r="K94" s="516"/>
    </row>
    <row r="95" spans="1:11" ht="15.75" customHeight="1" hidden="1">
      <c r="A95" s="467"/>
      <c r="B95" s="545"/>
      <c r="C95" s="510"/>
      <c r="D95" s="550"/>
      <c r="E95" s="506"/>
      <c r="F95" s="506"/>
      <c r="G95" s="284"/>
      <c r="H95" s="467"/>
      <c r="I95" s="513"/>
      <c r="J95" s="500"/>
      <c r="K95" s="516"/>
    </row>
    <row r="96" spans="1:11" ht="16.5" customHeight="1" hidden="1">
      <c r="A96" s="468"/>
      <c r="B96" s="545"/>
      <c r="C96" s="510"/>
      <c r="D96" s="551"/>
      <c r="E96" s="506"/>
      <c r="F96" s="506"/>
      <c r="G96" s="285"/>
      <c r="H96" s="468"/>
      <c r="I96" s="514"/>
      <c r="J96" s="501"/>
      <c r="K96" s="517"/>
    </row>
    <row r="97" spans="1:11" ht="38.25" customHeight="1" hidden="1">
      <c r="A97" s="507">
        <v>21</v>
      </c>
      <c r="B97" s="544"/>
      <c r="C97" s="529"/>
      <c r="D97" s="549"/>
      <c r="E97" s="505"/>
      <c r="F97" s="546"/>
      <c r="G97" s="310"/>
      <c r="H97" s="557"/>
      <c r="I97" s="466"/>
      <c r="J97" s="531"/>
      <c r="K97" s="515"/>
    </row>
    <row r="98" spans="1:11" ht="12.75" customHeight="1" hidden="1">
      <c r="A98" s="467"/>
      <c r="B98" s="545"/>
      <c r="C98" s="510"/>
      <c r="D98" s="550"/>
      <c r="E98" s="506"/>
      <c r="F98" s="506"/>
      <c r="G98" s="283"/>
      <c r="H98" s="558"/>
      <c r="I98" s="467"/>
      <c r="J98" s="500"/>
      <c r="K98" s="516"/>
    </row>
    <row r="99" spans="1:11" ht="15.75" customHeight="1" hidden="1">
      <c r="A99" s="467"/>
      <c r="B99" s="545"/>
      <c r="C99" s="510"/>
      <c r="D99" s="550"/>
      <c r="E99" s="506"/>
      <c r="F99" s="506"/>
      <c r="G99" s="284"/>
      <c r="H99" s="558"/>
      <c r="I99" s="467"/>
      <c r="J99" s="500"/>
      <c r="K99" s="516"/>
    </row>
    <row r="100" spans="1:11" ht="15.75" customHeight="1" hidden="1">
      <c r="A100" s="468"/>
      <c r="B100" s="545"/>
      <c r="C100" s="510"/>
      <c r="D100" s="551"/>
      <c r="E100" s="506"/>
      <c r="F100" s="506"/>
      <c r="G100" s="285"/>
      <c r="H100" s="559"/>
      <c r="I100" s="468"/>
      <c r="J100" s="500"/>
      <c r="K100" s="517"/>
    </row>
    <row r="101" spans="1:11" ht="41.25" customHeight="1" hidden="1">
      <c r="A101" s="507">
        <v>22</v>
      </c>
      <c r="B101" s="524"/>
      <c r="C101" s="529"/>
      <c r="D101" s="549"/>
      <c r="E101" s="505"/>
      <c r="F101" s="546"/>
      <c r="G101" s="287"/>
      <c r="H101" s="549"/>
      <c r="I101" s="553"/>
      <c r="J101" s="556"/>
      <c r="K101" s="515"/>
    </row>
    <row r="102" spans="1:11" ht="15.75" customHeight="1" hidden="1">
      <c r="A102" s="467"/>
      <c r="B102" s="547"/>
      <c r="C102" s="510"/>
      <c r="D102" s="550"/>
      <c r="E102" s="506"/>
      <c r="F102" s="506"/>
      <c r="G102" s="283"/>
      <c r="H102" s="550"/>
      <c r="I102" s="554"/>
      <c r="J102" s="556"/>
      <c r="K102" s="516"/>
    </row>
    <row r="103" spans="1:11" ht="15.75" customHeight="1" hidden="1">
      <c r="A103" s="467"/>
      <c r="B103" s="547"/>
      <c r="C103" s="510"/>
      <c r="D103" s="550"/>
      <c r="E103" s="506"/>
      <c r="F103" s="506"/>
      <c r="G103" s="284"/>
      <c r="H103" s="550"/>
      <c r="I103" s="554"/>
      <c r="J103" s="556"/>
      <c r="K103" s="516"/>
    </row>
    <row r="104" spans="1:11" ht="21.75" customHeight="1" hidden="1">
      <c r="A104" s="468"/>
      <c r="B104" s="548"/>
      <c r="C104" s="510"/>
      <c r="D104" s="551"/>
      <c r="E104" s="506"/>
      <c r="F104" s="506"/>
      <c r="G104" s="285"/>
      <c r="H104" s="552"/>
      <c r="I104" s="555"/>
      <c r="J104" s="556"/>
      <c r="K104" s="517"/>
    </row>
    <row r="105" spans="1:11" ht="50.25" customHeight="1" hidden="1">
      <c r="A105" s="507">
        <v>23</v>
      </c>
      <c r="B105" s="524"/>
      <c r="C105" s="529"/>
      <c r="D105" s="549"/>
      <c r="E105" s="505"/>
      <c r="F105" s="546"/>
      <c r="G105" s="309"/>
      <c r="H105" s="527"/>
      <c r="I105" s="530"/>
      <c r="J105" s="531"/>
      <c r="K105" s="515"/>
    </row>
    <row r="106" spans="1:11" ht="15" customHeight="1" hidden="1">
      <c r="A106" s="467"/>
      <c r="B106" s="547"/>
      <c r="C106" s="510"/>
      <c r="D106" s="550"/>
      <c r="E106" s="506"/>
      <c r="F106" s="506"/>
      <c r="G106" s="283"/>
      <c r="H106" s="528"/>
      <c r="I106" s="513"/>
      <c r="J106" s="500"/>
      <c r="K106" s="516"/>
    </row>
    <row r="107" spans="1:11" ht="15" customHeight="1" hidden="1">
      <c r="A107" s="467"/>
      <c r="B107" s="547"/>
      <c r="C107" s="510"/>
      <c r="D107" s="550"/>
      <c r="E107" s="506"/>
      <c r="F107" s="506"/>
      <c r="G107" s="284"/>
      <c r="H107" s="528"/>
      <c r="I107" s="513"/>
      <c r="J107" s="500"/>
      <c r="K107" s="516"/>
    </row>
    <row r="108" spans="1:11" ht="16.5" customHeight="1" hidden="1">
      <c r="A108" s="468"/>
      <c r="B108" s="548"/>
      <c r="C108" s="510"/>
      <c r="D108" s="551"/>
      <c r="E108" s="506"/>
      <c r="F108" s="506"/>
      <c r="G108" s="285"/>
      <c r="H108" s="529"/>
      <c r="I108" s="514"/>
      <c r="J108" s="501"/>
      <c r="K108" s="517"/>
    </row>
    <row r="109" spans="1:11" ht="29.25" customHeight="1" hidden="1">
      <c r="A109" s="507"/>
      <c r="B109" s="544"/>
      <c r="C109" s="529"/>
      <c r="D109" s="527"/>
      <c r="E109" s="510"/>
      <c r="F109" s="546"/>
      <c r="G109" s="311"/>
      <c r="H109" s="527"/>
      <c r="I109" s="530"/>
      <c r="J109" s="531"/>
      <c r="K109" s="532"/>
    </row>
    <row r="110" spans="1:11" ht="15" customHeight="1" hidden="1">
      <c r="A110" s="467"/>
      <c r="B110" s="545"/>
      <c r="C110" s="510"/>
      <c r="D110" s="528"/>
      <c r="E110" s="510"/>
      <c r="F110" s="506"/>
      <c r="G110" s="283"/>
      <c r="H110" s="528"/>
      <c r="I110" s="513"/>
      <c r="J110" s="500"/>
      <c r="K110" s="533"/>
    </row>
    <row r="111" spans="1:11" ht="15" customHeight="1" hidden="1">
      <c r="A111" s="467"/>
      <c r="B111" s="545"/>
      <c r="C111" s="510"/>
      <c r="D111" s="528"/>
      <c r="E111" s="510"/>
      <c r="F111" s="506"/>
      <c r="G111" s="284"/>
      <c r="H111" s="528"/>
      <c r="I111" s="513"/>
      <c r="J111" s="500"/>
      <c r="K111" s="533"/>
    </row>
    <row r="112" spans="1:11" ht="17.25" customHeight="1" hidden="1">
      <c r="A112" s="468"/>
      <c r="B112" s="545"/>
      <c r="C112" s="510"/>
      <c r="D112" s="529"/>
      <c r="E112" s="510"/>
      <c r="F112" s="506"/>
      <c r="G112" s="285"/>
      <c r="H112" s="529"/>
      <c r="I112" s="514"/>
      <c r="J112" s="501"/>
      <c r="K112" s="534"/>
    </row>
    <row r="113" spans="1:11" ht="53.25" customHeight="1" hidden="1">
      <c r="A113" s="507"/>
      <c r="B113" s="543"/>
      <c r="C113" s="529"/>
      <c r="D113" s="527"/>
      <c r="E113" s="510"/>
      <c r="F113" s="542"/>
      <c r="G113" s="309"/>
      <c r="H113" s="527"/>
      <c r="I113" s="530"/>
      <c r="J113" s="531"/>
      <c r="K113" s="532"/>
    </row>
    <row r="114" spans="1:11" ht="15" customHeight="1" hidden="1">
      <c r="A114" s="467"/>
      <c r="B114" s="525"/>
      <c r="C114" s="510"/>
      <c r="D114" s="528"/>
      <c r="E114" s="510"/>
      <c r="F114" s="542"/>
      <c r="G114" s="283"/>
      <c r="H114" s="528"/>
      <c r="I114" s="513"/>
      <c r="J114" s="500"/>
      <c r="K114" s="533"/>
    </row>
    <row r="115" spans="1:11" ht="15" customHeight="1" hidden="1">
      <c r="A115" s="467"/>
      <c r="B115" s="525"/>
      <c r="C115" s="510"/>
      <c r="D115" s="528"/>
      <c r="E115" s="510"/>
      <c r="F115" s="542"/>
      <c r="G115" s="284"/>
      <c r="H115" s="528"/>
      <c r="I115" s="513"/>
      <c r="J115" s="500"/>
      <c r="K115" s="533"/>
    </row>
    <row r="116" spans="1:11" ht="14.25" customHeight="1" hidden="1">
      <c r="A116" s="468"/>
      <c r="B116" s="526"/>
      <c r="C116" s="510"/>
      <c r="D116" s="529"/>
      <c r="E116" s="510"/>
      <c r="F116" s="542"/>
      <c r="G116" s="285"/>
      <c r="H116" s="529"/>
      <c r="I116" s="514"/>
      <c r="J116" s="501"/>
      <c r="K116" s="534"/>
    </row>
    <row r="117" spans="1:11" ht="37.5" customHeight="1" hidden="1">
      <c r="A117" s="507"/>
      <c r="B117" s="524"/>
      <c r="C117" s="529"/>
      <c r="D117" s="527"/>
      <c r="E117" s="510"/>
      <c r="F117" s="542"/>
      <c r="G117" s="312"/>
      <c r="H117" s="537"/>
      <c r="I117" s="530"/>
      <c r="J117" s="531"/>
      <c r="K117" s="532"/>
    </row>
    <row r="118" spans="1:11" ht="14.25" customHeight="1" hidden="1">
      <c r="A118" s="467"/>
      <c r="B118" s="525"/>
      <c r="C118" s="510"/>
      <c r="D118" s="528"/>
      <c r="E118" s="510"/>
      <c r="F118" s="542"/>
      <c r="G118" s="283"/>
      <c r="H118" s="538"/>
      <c r="I118" s="513"/>
      <c r="J118" s="500"/>
      <c r="K118" s="540"/>
    </row>
    <row r="119" spans="1:11" ht="15" customHeight="1" hidden="1">
      <c r="A119" s="467"/>
      <c r="B119" s="525"/>
      <c r="C119" s="510"/>
      <c r="D119" s="528"/>
      <c r="E119" s="510"/>
      <c r="F119" s="542"/>
      <c r="G119" s="284"/>
      <c r="H119" s="538"/>
      <c r="I119" s="513"/>
      <c r="J119" s="500"/>
      <c r="K119" s="540"/>
    </row>
    <row r="120" spans="1:11" ht="15.75" customHeight="1" hidden="1">
      <c r="A120" s="468"/>
      <c r="B120" s="526"/>
      <c r="C120" s="510"/>
      <c r="D120" s="529"/>
      <c r="E120" s="510"/>
      <c r="F120" s="542"/>
      <c r="G120" s="285"/>
      <c r="H120" s="539"/>
      <c r="I120" s="514"/>
      <c r="J120" s="501"/>
      <c r="K120" s="541"/>
    </row>
    <row r="121" spans="1:11" ht="31.5" customHeight="1" hidden="1">
      <c r="A121" s="507">
        <v>15</v>
      </c>
      <c r="B121" s="524" t="s">
        <v>940</v>
      </c>
      <c r="C121" s="527" t="s">
        <v>719</v>
      </c>
      <c r="D121" s="527" t="s">
        <v>13</v>
      </c>
      <c r="E121" s="527" t="s">
        <v>17</v>
      </c>
      <c r="F121" s="527" t="s">
        <v>942</v>
      </c>
      <c r="G121" s="309"/>
      <c r="H121" s="527" t="s">
        <v>941</v>
      </c>
      <c r="I121" s="530" t="s">
        <v>826</v>
      </c>
      <c r="J121" s="531">
        <v>59040</v>
      </c>
      <c r="K121" s="515" t="s">
        <v>949</v>
      </c>
    </row>
    <row r="122" spans="1:11" ht="15" customHeight="1" hidden="1">
      <c r="A122" s="467"/>
      <c r="B122" s="525"/>
      <c r="C122" s="528"/>
      <c r="D122" s="528"/>
      <c r="E122" s="528"/>
      <c r="F122" s="528"/>
      <c r="G122" s="283"/>
      <c r="H122" s="528"/>
      <c r="I122" s="513"/>
      <c r="J122" s="500"/>
      <c r="K122" s="535"/>
    </row>
    <row r="123" spans="1:11" ht="15" customHeight="1" hidden="1">
      <c r="A123" s="467"/>
      <c r="B123" s="525"/>
      <c r="C123" s="528"/>
      <c r="D123" s="528"/>
      <c r="E123" s="528"/>
      <c r="F123" s="528"/>
      <c r="G123" s="284"/>
      <c r="H123" s="528"/>
      <c r="I123" s="513"/>
      <c r="J123" s="500"/>
      <c r="K123" s="535"/>
    </row>
    <row r="124" spans="1:11" ht="27.75" customHeight="1">
      <c r="A124" s="467"/>
      <c r="B124" s="525"/>
      <c r="C124" s="528"/>
      <c r="D124" s="528"/>
      <c r="E124" s="528"/>
      <c r="F124" s="528"/>
      <c r="G124" s="284" t="s">
        <v>943</v>
      </c>
      <c r="H124" s="528"/>
      <c r="I124" s="513"/>
      <c r="J124" s="500"/>
      <c r="K124" s="535"/>
    </row>
    <row r="125" spans="1:11" ht="18.75" customHeight="1">
      <c r="A125" s="467"/>
      <c r="B125" s="525"/>
      <c r="C125" s="528"/>
      <c r="D125" s="528"/>
      <c r="E125" s="528"/>
      <c r="F125" s="528"/>
      <c r="G125" s="283">
        <v>59040</v>
      </c>
      <c r="H125" s="528"/>
      <c r="I125" s="513"/>
      <c r="J125" s="500"/>
      <c r="K125" s="535"/>
    </row>
    <row r="126" spans="1:11" ht="18" customHeight="1">
      <c r="A126" s="467"/>
      <c r="B126" s="525"/>
      <c r="C126" s="528"/>
      <c r="D126" s="528"/>
      <c r="E126" s="528"/>
      <c r="F126" s="528"/>
      <c r="G126" s="350" t="s">
        <v>946</v>
      </c>
      <c r="H126" s="528"/>
      <c r="I126" s="513"/>
      <c r="J126" s="500"/>
      <c r="K126" s="535"/>
    </row>
    <row r="127" spans="1:11" ht="15" customHeight="1">
      <c r="A127" s="468"/>
      <c r="B127" s="526"/>
      <c r="C127" s="529"/>
      <c r="D127" s="529"/>
      <c r="E127" s="529"/>
      <c r="F127" s="529"/>
      <c r="G127" s="285" t="s">
        <v>757</v>
      </c>
      <c r="H127" s="529"/>
      <c r="I127" s="514"/>
      <c r="J127" s="501"/>
      <c r="K127" s="536"/>
    </row>
    <row r="128" spans="1:11" ht="27.75" customHeight="1">
      <c r="A128" s="507">
        <v>16</v>
      </c>
      <c r="B128" s="508" t="s">
        <v>944</v>
      </c>
      <c r="C128" s="480" t="s">
        <v>719</v>
      </c>
      <c r="D128" s="519" t="s">
        <v>13</v>
      </c>
      <c r="E128" s="505" t="s">
        <v>733</v>
      </c>
      <c r="F128" s="522" t="s">
        <v>970</v>
      </c>
      <c r="G128" s="288" t="s">
        <v>947</v>
      </c>
      <c r="H128" s="511" t="s">
        <v>948</v>
      </c>
      <c r="I128" s="513" t="s">
        <v>826</v>
      </c>
      <c r="J128" s="500">
        <v>179100</v>
      </c>
      <c r="K128" s="515" t="s">
        <v>976</v>
      </c>
    </row>
    <row r="129" spans="1:11" ht="21" customHeight="1">
      <c r="A129" s="467"/>
      <c r="B129" s="509"/>
      <c r="C129" s="481"/>
      <c r="D129" s="520"/>
      <c r="E129" s="506"/>
      <c r="F129" s="523"/>
      <c r="G129" s="283">
        <v>179100</v>
      </c>
      <c r="H129" s="511"/>
      <c r="I129" s="513"/>
      <c r="J129" s="500"/>
      <c r="K129" s="516"/>
    </row>
    <row r="130" spans="1:11" ht="12.75">
      <c r="A130" s="467"/>
      <c r="B130" s="509"/>
      <c r="C130" s="481"/>
      <c r="D130" s="520"/>
      <c r="E130" s="506"/>
      <c r="F130" s="523"/>
      <c r="G130" s="350" t="s">
        <v>945</v>
      </c>
      <c r="H130" s="511"/>
      <c r="I130" s="513"/>
      <c r="J130" s="500"/>
      <c r="K130" s="516"/>
    </row>
    <row r="131" spans="1:11" ht="12.75">
      <c r="A131" s="467"/>
      <c r="B131" s="518"/>
      <c r="C131" s="481"/>
      <c r="D131" s="520"/>
      <c r="E131" s="521"/>
      <c r="F131" s="523"/>
      <c r="G131" s="285" t="s">
        <v>757</v>
      </c>
      <c r="H131" s="512"/>
      <c r="I131" s="514"/>
      <c r="J131" s="501"/>
      <c r="K131" s="517"/>
    </row>
    <row r="132" spans="1:11" ht="38.25">
      <c r="A132" s="592">
        <v>17</v>
      </c>
      <c r="B132" s="508" t="s">
        <v>969</v>
      </c>
      <c r="C132" s="486" t="s">
        <v>719</v>
      </c>
      <c r="D132" s="486" t="s">
        <v>13</v>
      </c>
      <c r="E132" s="510" t="s">
        <v>878</v>
      </c>
      <c r="F132" s="510" t="s">
        <v>971</v>
      </c>
      <c r="G132" s="288" t="s">
        <v>972</v>
      </c>
      <c r="H132" s="511" t="s">
        <v>974</v>
      </c>
      <c r="I132" s="513"/>
      <c r="J132" s="500">
        <v>1615000</v>
      </c>
      <c r="K132" s="515" t="s">
        <v>975</v>
      </c>
    </row>
    <row r="133" spans="1:11" ht="12.75">
      <c r="A133" s="592"/>
      <c r="B133" s="509"/>
      <c r="C133" s="486"/>
      <c r="D133" s="486"/>
      <c r="E133" s="510"/>
      <c r="F133" s="510"/>
      <c r="G133" s="283">
        <v>1615000</v>
      </c>
      <c r="H133" s="511"/>
      <c r="I133" s="513"/>
      <c r="J133" s="500"/>
      <c r="K133" s="516"/>
    </row>
    <row r="134" spans="1:11" ht="12.75">
      <c r="A134" s="592"/>
      <c r="B134" s="509"/>
      <c r="C134" s="486"/>
      <c r="D134" s="486"/>
      <c r="E134" s="510"/>
      <c r="F134" s="510"/>
      <c r="G134" s="350" t="s">
        <v>973</v>
      </c>
      <c r="H134" s="511"/>
      <c r="I134" s="513"/>
      <c r="J134" s="500"/>
      <c r="K134" s="516"/>
    </row>
    <row r="135" spans="1:11" ht="12.75">
      <c r="A135" s="592"/>
      <c r="B135" s="509"/>
      <c r="C135" s="486"/>
      <c r="D135" s="486"/>
      <c r="E135" s="510"/>
      <c r="F135" s="510"/>
      <c r="G135" s="285"/>
      <c r="H135" s="512"/>
      <c r="I135" s="514"/>
      <c r="J135" s="501"/>
      <c r="K135" s="517"/>
    </row>
    <row r="136" spans="1:11" ht="34.5" customHeight="1">
      <c r="A136" s="592">
        <v>18</v>
      </c>
      <c r="B136" s="508" t="s">
        <v>982</v>
      </c>
      <c r="C136" s="486" t="s">
        <v>719</v>
      </c>
      <c r="D136" s="486" t="s">
        <v>13</v>
      </c>
      <c r="E136" s="510" t="s">
        <v>17</v>
      </c>
      <c r="F136" s="510" t="s">
        <v>984</v>
      </c>
      <c r="G136" s="360" t="s">
        <v>985</v>
      </c>
      <c r="H136" s="511" t="s">
        <v>986</v>
      </c>
      <c r="I136" s="499"/>
      <c r="J136" s="500">
        <v>45000</v>
      </c>
      <c r="K136" s="515" t="s">
        <v>991</v>
      </c>
    </row>
    <row r="137" spans="1:13" ht="12.75">
      <c r="A137" s="592"/>
      <c r="B137" s="509"/>
      <c r="C137" s="486"/>
      <c r="D137" s="486"/>
      <c r="E137" s="510"/>
      <c r="F137" s="510"/>
      <c r="G137" s="283">
        <v>45000</v>
      </c>
      <c r="H137" s="511"/>
      <c r="I137" s="499"/>
      <c r="J137" s="500"/>
      <c r="K137" s="516"/>
      <c r="M137" s="361">
        <v>3.780139632519E+18</v>
      </c>
    </row>
    <row r="138" spans="1:11" ht="12.75">
      <c r="A138" s="592"/>
      <c r="B138" s="509"/>
      <c r="C138" s="486"/>
      <c r="D138" s="486"/>
      <c r="E138" s="510"/>
      <c r="F138" s="510"/>
      <c r="G138" s="285" t="s">
        <v>1008</v>
      </c>
      <c r="H138" s="511"/>
      <c r="I138" s="499"/>
      <c r="J138" s="500"/>
      <c r="K138" s="516"/>
    </row>
    <row r="139" spans="1:11" ht="12.75">
      <c r="A139" s="592"/>
      <c r="B139" s="509"/>
      <c r="C139" s="486"/>
      <c r="D139" s="486"/>
      <c r="E139" s="510"/>
      <c r="F139" s="510"/>
      <c r="G139" s="285"/>
      <c r="H139" s="512"/>
      <c r="I139" s="499"/>
      <c r="J139" s="501"/>
      <c r="K139" s="517"/>
    </row>
    <row r="140" spans="1:11" ht="38.25">
      <c r="A140" s="592">
        <v>19</v>
      </c>
      <c r="B140" s="508" t="s">
        <v>983</v>
      </c>
      <c r="C140" s="486" t="s">
        <v>719</v>
      </c>
      <c r="D140" s="486" t="s">
        <v>13</v>
      </c>
      <c r="E140" s="510" t="s">
        <v>17</v>
      </c>
      <c r="F140" s="510" t="s">
        <v>987</v>
      </c>
      <c r="G140" s="360" t="s">
        <v>988</v>
      </c>
      <c r="H140" s="510" t="s">
        <v>989</v>
      </c>
      <c r="I140" s="499" t="s">
        <v>826</v>
      </c>
      <c r="J140" s="500">
        <v>137000</v>
      </c>
      <c r="K140" s="515" t="s">
        <v>992</v>
      </c>
    </row>
    <row r="141" spans="1:11" ht="12.75">
      <c r="A141" s="592"/>
      <c r="B141" s="509"/>
      <c r="C141" s="486"/>
      <c r="D141" s="486"/>
      <c r="E141" s="510"/>
      <c r="F141" s="510"/>
      <c r="G141" s="283">
        <v>137000</v>
      </c>
      <c r="H141" s="510"/>
      <c r="I141" s="499"/>
      <c r="J141" s="500"/>
      <c r="K141" s="516"/>
    </row>
    <row r="142" spans="1:11" ht="12.75">
      <c r="A142" s="592"/>
      <c r="B142" s="509"/>
      <c r="C142" s="486"/>
      <c r="D142" s="486"/>
      <c r="E142" s="510"/>
      <c r="F142" s="510"/>
      <c r="G142" s="285" t="s">
        <v>1008</v>
      </c>
      <c r="H142" s="510"/>
      <c r="I142" s="499"/>
      <c r="J142" s="500"/>
      <c r="K142" s="516"/>
    </row>
    <row r="143" spans="1:11" ht="12.75">
      <c r="A143" s="592"/>
      <c r="B143" s="509"/>
      <c r="C143" s="486"/>
      <c r="D143" s="486"/>
      <c r="E143" s="510"/>
      <c r="F143" s="510"/>
      <c r="G143" s="285" t="s">
        <v>757</v>
      </c>
      <c r="H143" s="510"/>
      <c r="I143" s="499"/>
      <c r="J143" s="501"/>
      <c r="K143" s="517"/>
    </row>
    <row r="144" spans="1:11" ht="25.5">
      <c r="A144" s="507">
        <v>20</v>
      </c>
      <c r="B144" s="508" t="s">
        <v>995</v>
      </c>
      <c r="C144" s="486" t="s">
        <v>719</v>
      </c>
      <c r="D144" s="486" t="s">
        <v>13</v>
      </c>
      <c r="E144" s="505" t="s">
        <v>878</v>
      </c>
      <c r="F144" s="510" t="s">
        <v>998</v>
      </c>
      <c r="G144" s="360" t="s">
        <v>997</v>
      </c>
      <c r="H144" s="510" t="s">
        <v>999</v>
      </c>
      <c r="I144" s="499"/>
      <c r="J144" s="500">
        <v>225125</v>
      </c>
      <c r="K144" s="515" t="s">
        <v>996</v>
      </c>
    </row>
    <row r="145" spans="1:11" ht="12.75">
      <c r="A145" s="467"/>
      <c r="B145" s="509"/>
      <c r="C145" s="486"/>
      <c r="D145" s="486"/>
      <c r="E145" s="506"/>
      <c r="F145" s="510"/>
      <c r="G145" s="283">
        <v>225125</v>
      </c>
      <c r="H145" s="510"/>
      <c r="I145" s="499"/>
      <c r="J145" s="500"/>
      <c r="K145" s="516"/>
    </row>
    <row r="146" spans="1:11" ht="12.75">
      <c r="A146" s="467"/>
      <c r="B146" s="509"/>
      <c r="C146" s="486"/>
      <c r="D146" s="486"/>
      <c r="E146" s="506"/>
      <c r="F146" s="510"/>
      <c r="G146" s="285" t="s">
        <v>1008</v>
      </c>
      <c r="H146" s="510"/>
      <c r="I146" s="499"/>
      <c r="J146" s="500"/>
      <c r="K146" s="516"/>
    </row>
    <row r="147" spans="1:11" ht="12.75">
      <c r="A147" s="468"/>
      <c r="B147" s="509"/>
      <c r="C147" s="486"/>
      <c r="D147" s="486"/>
      <c r="E147" s="506"/>
      <c r="F147" s="510"/>
      <c r="G147" s="285"/>
      <c r="H147" s="510"/>
      <c r="I147" s="499"/>
      <c r="J147" s="501"/>
      <c r="K147" s="517"/>
    </row>
    <row r="148" spans="1:11" ht="30">
      <c r="A148" s="507">
        <v>21</v>
      </c>
      <c r="B148" s="508" t="s">
        <v>1003</v>
      </c>
      <c r="C148" s="486" t="s">
        <v>719</v>
      </c>
      <c r="D148" s="486" t="s">
        <v>13</v>
      </c>
      <c r="E148" s="505" t="s">
        <v>878</v>
      </c>
      <c r="F148" s="510" t="s">
        <v>1004</v>
      </c>
      <c r="G148" s="362" t="s">
        <v>1005</v>
      </c>
      <c r="H148" s="510" t="s">
        <v>1006</v>
      </c>
      <c r="I148" s="499"/>
      <c r="J148" s="500">
        <v>500000</v>
      </c>
      <c r="K148" s="502" t="s">
        <v>1017</v>
      </c>
    </row>
    <row r="149" spans="1:11" ht="12.75">
      <c r="A149" s="467"/>
      <c r="B149" s="509"/>
      <c r="C149" s="486"/>
      <c r="D149" s="486"/>
      <c r="E149" s="506"/>
      <c r="F149" s="510"/>
      <c r="G149" s="283">
        <v>500000</v>
      </c>
      <c r="H149" s="510"/>
      <c r="I149" s="499"/>
      <c r="J149" s="500"/>
      <c r="K149" s="503"/>
    </row>
    <row r="150" spans="1:11" ht="12.75">
      <c r="A150" s="467"/>
      <c r="B150" s="509"/>
      <c r="C150" s="486"/>
      <c r="D150" s="486"/>
      <c r="E150" s="506"/>
      <c r="F150" s="510"/>
      <c r="G150" s="285" t="s">
        <v>1007</v>
      </c>
      <c r="H150" s="510"/>
      <c r="I150" s="499"/>
      <c r="J150" s="500"/>
      <c r="K150" s="503"/>
    </row>
    <row r="151" spans="1:11" ht="12.75">
      <c r="A151" s="468"/>
      <c r="B151" s="509"/>
      <c r="C151" s="486"/>
      <c r="D151" s="486"/>
      <c r="E151" s="506"/>
      <c r="F151" s="510"/>
      <c r="G151" s="285"/>
      <c r="H151" s="510"/>
      <c r="I151" s="499"/>
      <c r="J151" s="501"/>
      <c r="K151" s="504"/>
    </row>
    <row r="152" spans="1:11" ht="76.5">
      <c r="A152" s="359">
        <v>22</v>
      </c>
      <c r="B152" s="355">
        <v>22</v>
      </c>
      <c r="C152" s="14" t="s">
        <v>1009</v>
      </c>
      <c r="D152" s="14" t="s">
        <v>13</v>
      </c>
      <c r="E152" s="357" t="s">
        <v>17</v>
      </c>
      <c r="F152" s="357" t="s">
        <v>1010</v>
      </c>
      <c r="G152" s="285" t="s">
        <v>1012</v>
      </c>
      <c r="H152" s="357" t="s">
        <v>1011</v>
      </c>
      <c r="I152" s="356"/>
      <c r="J152" s="354">
        <v>99000</v>
      </c>
      <c r="K152" s="358" t="s">
        <v>1016</v>
      </c>
    </row>
    <row r="153" spans="1:11" ht="12.75">
      <c r="A153" s="364"/>
      <c r="B153" s="365"/>
      <c r="C153" s="366"/>
      <c r="D153" s="366"/>
      <c r="E153" s="367"/>
      <c r="F153" s="367"/>
      <c r="G153" s="285"/>
      <c r="H153" s="367"/>
      <c r="I153" s="368"/>
      <c r="J153" s="363"/>
      <c r="K153" s="358"/>
    </row>
    <row r="154" spans="1:11" ht="15.75">
      <c r="A154" s="313"/>
      <c r="B154" s="314"/>
      <c r="C154" s="315"/>
      <c r="D154" s="315"/>
      <c r="E154" s="315"/>
      <c r="F154" s="315"/>
      <c r="G154" s="316"/>
      <c r="H154" s="317"/>
      <c r="I154" s="318" t="s">
        <v>907</v>
      </c>
      <c r="J154" s="316">
        <f>SUM(J7:J152)</f>
        <v>19007213.46</v>
      </c>
      <c r="K154" s="319"/>
    </row>
    <row r="155" ht="12.75">
      <c r="K155" s="351"/>
    </row>
  </sheetData>
  <sheetProtection selectLockedCells="1" selectUnlockedCells="1"/>
  <autoFilter ref="A6:K6"/>
  <mergeCells count="357">
    <mergeCell ref="H144:H147"/>
    <mergeCell ref="I144:I147"/>
    <mergeCell ref="J144:J147"/>
    <mergeCell ref="K144:K147"/>
    <mergeCell ref="A144:A147"/>
    <mergeCell ref="B144:B147"/>
    <mergeCell ref="C144:C147"/>
    <mergeCell ref="D144:D147"/>
    <mergeCell ref="E144:E147"/>
    <mergeCell ref="F144:F147"/>
    <mergeCell ref="I140:I143"/>
    <mergeCell ref="J140:J143"/>
    <mergeCell ref="K140:K143"/>
    <mergeCell ref="J136:J139"/>
    <mergeCell ref="K136:K139"/>
    <mergeCell ref="I136:I139"/>
    <mergeCell ref="A136:A139"/>
    <mergeCell ref="A140:A143"/>
    <mergeCell ref="B140:B143"/>
    <mergeCell ref="C140:C143"/>
    <mergeCell ref="D140:D143"/>
    <mergeCell ref="E136:E139"/>
    <mergeCell ref="E140:E143"/>
    <mergeCell ref="F140:F143"/>
    <mergeCell ref="B136:B139"/>
    <mergeCell ref="C136:C139"/>
    <mergeCell ref="D136:D139"/>
    <mergeCell ref="F136:F139"/>
    <mergeCell ref="H136:H139"/>
    <mergeCell ref="H140:H143"/>
    <mergeCell ref="H132:H135"/>
    <mergeCell ref="I132:I135"/>
    <mergeCell ref="J132:J135"/>
    <mergeCell ref="K132:K135"/>
    <mergeCell ref="A132:A135"/>
    <mergeCell ref="B132:B135"/>
    <mergeCell ref="C132:C135"/>
    <mergeCell ref="D132:D135"/>
    <mergeCell ref="E132:E135"/>
    <mergeCell ref="F132:F135"/>
    <mergeCell ref="I117:I120"/>
    <mergeCell ref="J117:J120"/>
    <mergeCell ref="H11:H14"/>
    <mergeCell ref="A1:F1"/>
    <mergeCell ref="A2:F2"/>
    <mergeCell ref="A3:J3"/>
    <mergeCell ref="F11:F14"/>
    <mergeCell ref="A11:A14"/>
    <mergeCell ref="B11:B14"/>
    <mergeCell ref="C11:C14"/>
    <mergeCell ref="D11:D14"/>
    <mergeCell ref="E11:E14"/>
    <mergeCell ref="F15:F18"/>
    <mergeCell ref="I11:I14"/>
    <mergeCell ref="J11:J14"/>
    <mergeCell ref="K11:K14"/>
    <mergeCell ref="I15:I18"/>
    <mergeCell ref="J15:J18"/>
    <mergeCell ref="K15:K18"/>
    <mergeCell ref="A15:A18"/>
    <mergeCell ref="B15:B18"/>
    <mergeCell ref="C15:C18"/>
    <mergeCell ref="D15:D18"/>
    <mergeCell ref="E15:E18"/>
    <mergeCell ref="H15:H18"/>
    <mergeCell ref="A19:A22"/>
    <mergeCell ref="B19:B22"/>
    <mergeCell ref="C19:C22"/>
    <mergeCell ref="D19:D22"/>
    <mergeCell ref="E19:E22"/>
    <mergeCell ref="F19:F22"/>
    <mergeCell ref="A23:A26"/>
    <mergeCell ref="B23:B26"/>
    <mergeCell ref="C23:C26"/>
    <mergeCell ref="D23:D26"/>
    <mergeCell ref="E23:E26"/>
    <mergeCell ref="F23:F26"/>
    <mergeCell ref="F27:F30"/>
    <mergeCell ref="H27:H30"/>
    <mergeCell ref="J27:J30"/>
    <mergeCell ref="I19:I22"/>
    <mergeCell ref="J19:J22"/>
    <mergeCell ref="K19:K22"/>
    <mergeCell ref="H23:H26"/>
    <mergeCell ref="H19:H22"/>
    <mergeCell ref="H7:H10"/>
    <mergeCell ref="I23:I26"/>
    <mergeCell ref="I7:I10"/>
    <mergeCell ref="J23:J26"/>
    <mergeCell ref="K23:K26"/>
    <mergeCell ref="A27:A30"/>
    <mergeCell ref="B27:B30"/>
    <mergeCell ref="C27:C30"/>
    <mergeCell ref="D27:D30"/>
    <mergeCell ref="E27:E30"/>
    <mergeCell ref="A7:A10"/>
    <mergeCell ref="B7:B10"/>
    <mergeCell ref="C7:C10"/>
    <mergeCell ref="D7:D10"/>
    <mergeCell ref="E7:E10"/>
    <mergeCell ref="F7:F10"/>
    <mergeCell ref="J7:J10"/>
    <mergeCell ref="K7:K10"/>
    <mergeCell ref="A31:A33"/>
    <mergeCell ref="B31:B33"/>
    <mergeCell ref="C31:C33"/>
    <mergeCell ref="D31:D33"/>
    <mergeCell ref="E31:E33"/>
    <mergeCell ref="F31:F33"/>
    <mergeCell ref="I27:I30"/>
    <mergeCell ref="K27:K30"/>
    <mergeCell ref="A34:A37"/>
    <mergeCell ref="B34:B37"/>
    <mergeCell ref="C34:C37"/>
    <mergeCell ref="D34:D37"/>
    <mergeCell ref="E34:E37"/>
    <mergeCell ref="F34:F37"/>
    <mergeCell ref="H34:H37"/>
    <mergeCell ref="I34:I37"/>
    <mergeCell ref="J34:J37"/>
    <mergeCell ref="K34:K37"/>
    <mergeCell ref="A38:A39"/>
    <mergeCell ref="B38:B39"/>
    <mergeCell ref="C38:C39"/>
    <mergeCell ref="D38:D39"/>
    <mergeCell ref="E38:E39"/>
    <mergeCell ref="F38:F39"/>
    <mergeCell ref="A40:A42"/>
    <mergeCell ref="B40:B42"/>
    <mergeCell ref="C40:C42"/>
    <mergeCell ref="D40:D42"/>
    <mergeCell ref="E40:E42"/>
    <mergeCell ref="F40:F42"/>
    <mergeCell ref="A43:A44"/>
    <mergeCell ref="B43:B44"/>
    <mergeCell ref="C43:C44"/>
    <mergeCell ref="D43:D44"/>
    <mergeCell ref="E43:E44"/>
    <mergeCell ref="F43:F44"/>
    <mergeCell ref="A45:A48"/>
    <mergeCell ref="B45:B48"/>
    <mergeCell ref="C45:C48"/>
    <mergeCell ref="D45:D48"/>
    <mergeCell ref="E45:E48"/>
    <mergeCell ref="F45:F48"/>
    <mergeCell ref="H45:H48"/>
    <mergeCell ref="I45:I48"/>
    <mergeCell ref="J45:J48"/>
    <mergeCell ref="K45:K48"/>
    <mergeCell ref="A49:A52"/>
    <mergeCell ref="B49:B52"/>
    <mergeCell ref="C49:C52"/>
    <mergeCell ref="D49:D52"/>
    <mergeCell ref="E49:E52"/>
    <mergeCell ref="F49:F52"/>
    <mergeCell ref="H49:H52"/>
    <mergeCell ref="I49:I52"/>
    <mergeCell ref="J49:J52"/>
    <mergeCell ref="K49:K52"/>
    <mergeCell ref="A53:A56"/>
    <mergeCell ref="B53:B56"/>
    <mergeCell ref="C53:C56"/>
    <mergeCell ref="D53:D56"/>
    <mergeCell ref="E53:E56"/>
    <mergeCell ref="F53:F56"/>
    <mergeCell ref="H53:H56"/>
    <mergeCell ref="I53:I56"/>
    <mergeCell ref="J53:J56"/>
    <mergeCell ref="K53:K56"/>
    <mergeCell ref="A57:A60"/>
    <mergeCell ref="B57:B60"/>
    <mergeCell ref="C57:C60"/>
    <mergeCell ref="D57:D60"/>
    <mergeCell ref="E57:E60"/>
    <mergeCell ref="F57:F60"/>
    <mergeCell ref="H57:H60"/>
    <mergeCell ref="I57:I60"/>
    <mergeCell ref="J57:J60"/>
    <mergeCell ref="K57:K60"/>
    <mergeCell ref="A61:A64"/>
    <mergeCell ref="B61:B64"/>
    <mergeCell ref="C61:C64"/>
    <mergeCell ref="D61:D64"/>
    <mergeCell ref="E61:E64"/>
    <mergeCell ref="F61:F64"/>
    <mergeCell ref="H61:H64"/>
    <mergeCell ref="I61:I64"/>
    <mergeCell ref="J61:J64"/>
    <mergeCell ref="K61:K64"/>
    <mergeCell ref="A65:A68"/>
    <mergeCell ref="B65:B68"/>
    <mergeCell ref="C65:C68"/>
    <mergeCell ref="D65:D68"/>
    <mergeCell ref="E65:E68"/>
    <mergeCell ref="F65:F68"/>
    <mergeCell ref="H65:H68"/>
    <mergeCell ref="I65:I68"/>
    <mergeCell ref="J65:J68"/>
    <mergeCell ref="K65:K68"/>
    <mergeCell ref="A69:A72"/>
    <mergeCell ref="B69:B72"/>
    <mergeCell ref="C69:C72"/>
    <mergeCell ref="D69:D72"/>
    <mergeCell ref="E69:E72"/>
    <mergeCell ref="F69:F72"/>
    <mergeCell ref="H69:H72"/>
    <mergeCell ref="I69:I72"/>
    <mergeCell ref="J69:J72"/>
    <mergeCell ref="K69:K72"/>
    <mergeCell ref="A73:A76"/>
    <mergeCell ref="B73:B76"/>
    <mergeCell ref="C73:C76"/>
    <mergeCell ref="D73:D76"/>
    <mergeCell ref="E73:E76"/>
    <mergeCell ref="F73:F76"/>
    <mergeCell ref="H73:H76"/>
    <mergeCell ref="I73:I76"/>
    <mergeCell ref="J73:J76"/>
    <mergeCell ref="K73:K76"/>
    <mergeCell ref="A77:A80"/>
    <mergeCell ref="B77:B80"/>
    <mergeCell ref="C77:C80"/>
    <mergeCell ref="D77:D80"/>
    <mergeCell ref="E77:E80"/>
    <mergeCell ref="F77:F80"/>
    <mergeCell ref="H77:H80"/>
    <mergeCell ref="I77:I80"/>
    <mergeCell ref="J77:J80"/>
    <mergeCell ref="K77:K80"/>
    <mergeCell ref="A81:A84"/>
    <mergeCell ref="B81:B84"/>
    <mergeCell ref="C81:C84"/>
    <mergeCell ref="D81:D84"/>
    <mergeCell ref="E81:E84"/>
    <mergeCell ref="F81:F84"/>
    <mergeCell ref="H81:H84"/>
    <mergeCell ref="I81:I84"/>
    <mergeCell ref="J81:J84"/>
    <mergeCell ref="K81:K84"/>
    <mergeCell ref="A85:A88"/>
    <mergeCell ref="B85:B88"/>
    <mergeCell ref="C85:C88"/>
    <mergeCell ref="D85:D88"/>
    <mergeCell ref="E85:E88"/>
    <mergeCell ref="F85:F88"/>
    <mergeCell ref="H85:H88"/>
    <mergeCell ref="I85:I88"/>
    <mergeCell ref="J85:J88"/>
    <mergeCell ref="K85:K88"/>
    <mergeCell ref="A89:A92"/>
    <mergeCell ref="B89:B92"/>
    <mergeCell ref="C89:C92"/>
    <mergeCell ref="D89:D92"/>
    <mergeCell ref="E89:E92"/>
    <mergeCell ref="F89:F92"/>
    <mergeCell ref="H89:H92"/>
    <mergeCell ref="I89:I92"/>
    <mergeCell ref="J89:J92"/>
    <mergeCell ref="K89:K92"/>
    <mergeCell ref="A93:A96"/>
    <mergeCell ref="B93:B96"/>
    <mergeCell ref="C93:C96"/>
    <mergeCell ref="D93:D96"/>
    <mergeCell ref="E93:E96"/>
    <mergeCell ref="F93:F96"/>
    <mergeCell ref="H93:H96"/>
    <mergeCell ref="I93:I96"/>
    <mergeCell ref="J93:J96"/>
    <mergeCell ref="K93:K96"/>
    <mergeCell ref="A97:A100"/>
    <mergeCell ref="B97:B100"/>
    <mergeCell ref="C97:C100"/>
    <mergeCell ref="D97:D100"/>
    <mergeCell ref="E97:E100"/>
    <mergeCell ref="F97:F100"/>
    <mergeCell ref="A101:A104"/>
    <mergeCell ref="B101:B104"/>
    <mergeCell ref="C101:C104"/>
    <mergeCell ref="D101:D104"/>
    <mergeCell ref="E101:E104"/>
    <mergeCell ref="F101:F104"/>
    <mergeCell ref="H101:H104"/>
    <mergeCell ref="I101:I104"/>
    <mergeCell ref="J101:J104"/>
    <mergeCell ref="K101:K104"/>
    <mergeCell ref="H97:H100"/>
    <mergeCell ref="I97:I100"/>
    <mergeCell ref="J97:J100"/>
    <mergeCell ref="K97:K100"/>
    <mergeCell ref="A105:A108"/>
    <mergeCell ref="B105:B108"/>
    <mergeCell ref="C105:C108"/>
    <mergeCell ref="D105:D108"/>
    <mergeCell ref="E105:E108"/>
    <mergeCell ref="F105:F108"/>
    <mergeCell ref="H105:H108"/>
    <mergeCell ref="I105:I108"/>
    <mergeCell ref="J105:J108"/>
    <mergeCell ref="K105:K108"/>
    <mergeCell ref="A109:A112"/>
    <mergeCell ref="B109:B112"/>
    <mergeCell ref="C109:C112"/>
    <mergeCell ref="D109:D112"/>
    <mergeCell ref="E109:E112"/>
    <mergeCell ref="F109:F112"/>
    <mergeCell ref="H109:H112"/>
    <mergeCell ref="I109:I112"/>
    <mergeCell ref="J109:J112"/>
    <mergeCell ref="K109:K112"/>
    <mergeCell ref="A113:A116"/>
    <mergeCell ref="B113:B116"/>
    <mergeCell ref="C113:C116"/>
    <mergeCell ref="D113:D116"/>
    <mergeCell ref="E113:E116"/>
    <mergeCell ref="F113:F116"/>
    <mergeCell ref="A117:A120"/>
    <mergeCell ref="B117:B120"/>
    <mergeCell ref="C117:C120"/>
    <mergeCell ref="D117:D120"/>
    <mergeCell ref="E117:E120"/>
    <mergeCell ref="F117:F120"/>
    <mergeCell ref="H121:H127"/>
    <mergeCell ref="I121:I127"/>
    <mergeCell ref="H113:H116"/>
    <mergeCell ref="I113:I116"/>
    <mergeCell ref="J113:J116"/>
    <mergeCell ref="K113:K116"/>
    <mergeCell ref="J121:J127"/>
    <mergeCell ref="K121:K127"/>
    <mergeCell ref="H117:H120"/>
    <mergeCell ref="K117:K120"/>
    <mergeCell ref="A121:A127"/>
    <mergeCell ref="B121:B127"/>
    <mergeCell ref="C121:C127"/>
    <mergeCell ref="D121:D127"/>
    <mergeCell ref="E121:E127"/>
    <mergeCell ref="F121:F127"/>
    <mergeCell ref="H128:H131"/>
    <mergeCell ref="I128:I131"/>
    <mergeCell ref="J128:J131"/>
    <mergeCell ref="K128:K131"/>
    <mergeCell ref="A128:A131"/>
    <mergeCell ref="B128:B131"/>
    <mergeCell ref="C128:C131"/>
    <mergeCell ref="D128:D131"/>
    <mergeCell ref="E128:E131"/>
    <mergeCell ref="F128:F131"/>
    <mergeCell ref="I148:I151"/>
    <mergeCell ref="J148:J151"/>
    <mergeCell ref="K148:K151"/>
    <mergeCell ref="E148:E151"/>
    <mergeCell ref="A148:A151"/>
    <mergeCell ref="B148:B151"/>
    <mergeCell ref="C148:C151"/>
    <mergeCell ref="D148:D151"/>
    <mergeCell ref="F148:F151"/>
    <mergeCell ref="H148:H151"/>
  </mergeCells>
  <printOptions gridLines="1"/>
  <pageMargins left="0.3937007874015748" right="0.3937007874015748" top="0.9448818897637796" bottom="0.5511811023622047" header="0" footer="0"/>
  <pageSetup blackAndWhite="1"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ORGMOV</dc:creator>
  <cp:keywords/>
  <dc:description/>
  <cp:lastModifiedBy>User</cp:lastModifiedBy>
  <cp:lastPrinted>2019-03-04T11:36:41Z</cp:lastPrinted>
  <dcterms:created xsi:type="dcterms:W3CDTF">2012-02-13T12:13:45Z</dcterms:created>
  <dcterms:modified xsi:type="dcterms:W3CDTF">2019-11-01T08:21:44Z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